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120" windowWidth="14955" windowHeight="9300"/>
  </bookViews>
  <sheets>
    <sheet name="3 pr." sheetId="4" r:id="rId1"/>
    <sheet name="Lapas2" sheetId="2" r:id="rId2"/>
    <sheet name="Lapas3" sheetId="3" r:id="rId3"/>
  </sheets>
  <definedNames>
    <definedName name="_xlnm.Print_Area" localSheetId="0">'3 pr.'!$A$1:$V$47</definedName>
    <definedName name="_xlnm.Print_Titles" localSheetId="0">'3 pr.'!$8:$10</definedName>
  </definedNames>
  <calcPr calcId="125725"/>
</workbook>
</file>

<file path=xl/calcChain.xml><?xml version="1.0" encoding="utf-8"?>
<calcChain xmlns="http://schemas.openxmlformats.org/spreadsheetml/2006/main">
  <c r="Q45" i="4"/>
  <c r="Q44"/>
  <c r="Q43"/>
  <c r="P43"/>
  <c r="O43"/>
  <c r="N43"/>
  <c r="M43"/>
  <c r="L43"/>
  <c r="K43"/>
  <c r="J43"/>
  <c r="I43"/>
  <c r="H43"/>
  <c r="Q30"/>
  <c r="P30"/>
  <c r="O30"/>
  <c r="N30"/>
  <c r="M30"/>
  <c r="L30"/>
  <c r="K30"/>
  <c r="J30"/>
  <c r="I30"/>
  <c r="H25"/>
  <c r="H30" s="1"/>
  <c r="H34" l="1"/>
  <c r="I34"/>
  <c r="J34"/>
  <c r="K34"/>
  <c r="M34"/>
  <c r="N34"/>
  <c r="O34"/>
  <c r="P34"/>
  <c r="R34"/>
  <c r="I36"/>
  <c r="J36"/>
  <c r="K36"/>
  <c r="L36"/>
  <c r="M36"/>
  <c r="N36"/>
  <c r="O36"/>
  <c r="P36"/>
  <c r="R36"/>
  <c r="T36"/>
  <c r="U36"/>
  <c r="V36"/>
  <c r="H38"/>
  <c r="I38"/>
  <c r="J38"/>
  <c r="K38"/>
  <c r="L38"/>
  <c r="M38"/>
  <c r="N38"/>
  <c r="O38"/>
  <c r="R38"/>
  <c r="H42"/>
  <c r="I42"/>
  <c r="J42"/>
  <c r="K42"/>
  <c r="L42"/>
  <c r="M42"/>
  <c r="N42"/>
  <c r="O42"/>
  <c r="P42"/>
  <c r="R42"/>
  <c r="R30" l="1"/>
  <c r="R43"/>
  <c r="J44" l="1"/>
  <c r="J45" s="1"/>
  <c r="P44"/>
  <c r="P45" s="1"/>
  <c r="O44"/>
  <c r="O45" s="1"/>
  <c r="M44"/>
  <c r="M45" s="1"/>
  <c r="I44"/>
  <c r="I45" s="1"/>
  <c r="K44"/>
  <c r="K45" s="1"/>
  <c r="R44"/>
  <c r="R45" s="1"/>
  <c r="N44"/>
  <c r="N45" s="1"/>
  <c r="L44"/>
  <c r="L45" s="1"/>
  <c r="H44"/>
  <c r="H45" s="1"/>
</calcChain>
</file>

<file path=xl/sharedStrings.xml><?xml version="1.0" encoding="utf-8"?>
<sst xmlns="http://schemas.openxmlformats.org/spreadsheetml/2006/main" count="166" uniqueCount="79">
  <si>
    <t>Programos tikslo kodas</t>
  </si>
  <si>
    <t>Uždavinio kodas</t>
  </si>
  <si>
    <t>Priemonės kodas</t>
  </si>
  <si>
    <t>Priemonės pavadinimas</t>
  </si>
  <si>
    <t>Funkcinės klasifikacijos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</si>
  <si>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</si>
  <si>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</si>
  <si>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</si>
  <si>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</si>
  <si>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</si>
  <si>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</si>
  <si>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</si>
  <si>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iš viso:</t>
  </si>
  <si>
    <t>Iš viso uždaviniui:</t>
  </si>
  <si>
    <t>Iš viso tikslui:</t>
  </si>
  <si>
    <t>Iš viso programai:</t>
  </si>
  <si>
    <t>1 lentelė</t>
  </si>
  <si>
    <t>(savivaldybės, padalinio, įstaigos pavadinimas)</t>
  </si>
  <si>
    <t>1</t>
  </si>
  <si>
    <t>2</t>
  </si>
  <si>
    <t>3</t>
  </si>
  <si>
    <t>4</t>
  </si>
  <si>
    <t>5</t>
  </si>
  <si>
    <t>6</t>
  </si>
  <si>
    <t xml:space="preserve"> TIKSLŲ, UŽDAVINIŲ, PRIEMONIŲ ASIGNAVIMŲ IR PRODUKTO VERTINIMO KRITERIJŲ SUVESTINĖ</t>
  </si>
  <si>
    <t>Uždavinio vertinimo kriterijaus</t>
  </si>
  <si>
    <t>Etnokultūros ir tradicijų sklaida Prienų krašto muziejuje</t>
  </si>
  <si>
    <t>Kultūros paveldo objektų tvarkymas</t>
  </si>
  <si>
    <t>Teigiamo, stipraus, stabilaus savivaldybės įvaizdžio kūrimas ir valdymas</t>
  </si>
  <si>
    <t>SB</t>
  </si>
  <si>
    <t>Jaunimo veiklos aktyvinimas</t>
  </si>
  <si>
    <t>Turizmo veiklos skatinimas</t>
  </si>
  <si>
    <t xml:space="preserve">2 Strateginis tikslas. Efektyviai spręsti gyventojų problemas, aktyvinti bendruomeninę, kultūrinę ir sportinę veiklą </t>
  </si>
  <si>
    <t>3 Programa. Kultūros, sporto, jaunimo ir bendruomenės veiklos aktyvinimo programa</t>
  </si>
  <si>
    <t>-</t>
  </si>
  <si>
    <t>Skatinti gyventojų sveikatingumą ir fizinį aktyvumą, aktyvinti jaunimo veiklą</t>
  </si>
  <si>
    <t>Skatinti gyventojų kultūrinį ir fizinį aktyvumą, remti bendruomeninių ir jaunimo organizacijų veiklą</t>
  </si>
  <si>
    <t>Kultūrinio savitumo puoselėjimas bei kultūrinių paslaugų gerinimas rajono kultūros įstaigose</t>
  </si>
  <si>
    <t>KULTŪROS, SPORTO, JAUNIMO IR BENDRUOMENĖS VEIKLOS AKTYVINIMO PROGRAMOS NR. 3</t>
  </si>
  <si>
    <t>Pavadinimas</t>
  </si>
  <si>
    <t>SP</t>
  </si>
  <si>
    <t>08.01.01.03.</t>
  </si>
  <si>
    <t>01.06.01.02.</t>
  </si>
  <si>
    <t>08.02.01.01.</t>
  </si>
  <si>
    <t>08.02.01.08.</t>
  </si>
  <si>
    <t>08.02.01.02.</t>
  </si>
  <si>
    <t>08.02.01.07.</t>
  </si>
  <si>
    <t>Teikti kokybiškas ir prieinamas kultūros paslaugas, formuoti teigiamą savivaldybės įvaizdį</t>
  </si>
  <si>
    <t>08.02.01.06</t>
  </si>
  <si>
    <t>27</t>
  </si>
  <si>
    <t>Justino Marcinkevičiaus viešosios bibliotekos veiklos organizavimas</t>
  </si>
  <si>
    <t>Kūno kultūros ir sporto populiarinimas, sporto ir jaunimo organizacijų, asociacijų, religinių bendruomenių ir bendrijų rėmimas</t>
  </si>
  <si>
    <t xml:space="preserve">2021-iesiems m. </t>
  </si>
  <si>
    <t>11.2</t>
  </si>
  <si>
    <t>11</t>
  </si>
  <si>
    <t>11.1</t>
  </si>
  <si>
    <t>11.3 – 11.7</t>
  </si>
  <si>
    <t xml:space="preserve">Paremtų kūno kultūros ir sporto organizacijų, bendruomenių ir religinių bendrijų  skaičius. </t>
  </si>
  <si>
    <t>2019-2021 M. PRIENŲ RAJONO SAVIVALDYBĖS</t>
  </si>
  <si>
    <t>Nevyriausybinių organizacijų veiklos aktyvinimas</t>
  </si>
  <si>
    <t>Kūno kultūros ir sporto veiklos aktyvinimas</t>
  </si>
  <si>
    <t>Religinių bendruomenių ir bendrijų rėmimas</t>
  </si>
  <si>
    <t>2019-ųjų m. asignavimai, Eur</t>
  </si>
  <si>
    <t>2020-ųjų m. asignavimų projektas,Eur</t>
  </si>
  <si>
    <t>2020-iesiems m.</t>
  </si>
  <si>
    <t xml:space="preserve">2022-iesiems m. </t>
  </si>
  <si>
    <t>2021-ųjų m. asignavimų projektas</t>
  </si>
  <si>
    <t>2022 ųjų m. asignavimų projektas</t>
  </si>
  <si>
    <t>261084.0</t>
  </si>
  <si>
    <t>Renginių skaičius, lankytojų skaičius</t>
  </si>
  <si>
    <t>Veiklų skaičius</t>
  </si>
  <si>
    <t xml:space="preserve"> Lankytojų skaičius</t>
  </si>
  <si>
    <t>Lankytojų (apsilankymų) skaičius</t>
  </si>
  <si>
    <t>Sutvarkytų objektų skaičius</t>
  </si>
  <si>
    <t>Viešinimo priemonių skaičius</t>
  </si>
  <si>
    <t>Paremtų NVO veiklų skaičius</t>
  </si>
  <si>
    <t>Veiklų  skaičius</t>
  </si>
  <si>
    <t>Paremtų kūno kultūros ir sporto organizacijų skaičius</t>
  </si>
  <si>
    <t>PATVIRTINTA
Prienų rajono savivaldybės tarybos
2020 m. sausio 30 d. sprendimu Nr. T3-2</t>
  </si>
</sst>
</file>

<file path=xl/styles.xml><?xml version="1.0" encoding="utf-8"?>
<styleSheet xmlns="http://schemas.openxmlformats.org/spreadsheetml/2006/main">
  <numFmts count="1">
    <numFmt numFmtId="164" formatCode="0.0"/>
  </numFmts>
  <fonts count="10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sz val="12"/>
      <name val="Times New Roman"/>
      <family val="1"/>
    </font>
    <font>
      <sz val="8"/>
      <name val="Times New Roman"/>
      <family val="1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49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3" fillId="0" borderId="0" xfId="0" applyFont="1" applyBorder="1" applyAlignment="1">
      <alignment vertical="top"/>
    </xf>
    <xf numFmtId="164" fontId="1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49" fontId="2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 textRotation="90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1" fillId="0" borderId="13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164" fontId="1" fillId="4" borderId="22" xfId="0" applyNumberFormat="1" applyFont="1" applyFill="1" applyBorder="1" applyAlignment="1">
      <alignment horizontal="center" vertical="center"/>
    </xf>
    <xf numFmtId="0" fontId="1" fillId="0" borderId="24" xfId="0" applyFont="1" applyBorder="1" applyAlignment="1">
      <alignment vertical="top"/>
    </xf>
    <xf numFmtId="0" fontId="1" fillId="2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1" fillId="0" borderId="28" xfId="0" applyNumberFormat="1" applyFont="1" applyFill="1" applyBorder="1" applyAlignment="1">
      <alignment horizontal="center" vertical="center"/>
    </xf>
    <xf numFmtId="164" fontId="1" fillId="4" borderId="28" xfId="0" applyNumberFormat="1" applyFont="1" applyFill="1" applyBorder="1" applyAlignment="1">
      <alignment horizontal="center" vertical="center"/>
    </xf>
    <xf numFmtId="164" fontId="1" fillId="4" borderId="13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64" fontId="1" fillId="0" borderId="27" xfId="0" applyNumberFormat="1" applyFont="1" applyFill="1" applyBorder="1" applyAlignment="1">
      <alignment horizontal="center" vertical="center"/>
    </xf>
    <xf numFmtId="164" fontId="4" fillId="4" borderId="13" xfId="0" applyNumberFormat="1" applyFont="1" applyFill="1" applyBorder="1" applyAlignment="1">
      <alignment horizontal="center" vertical="center"/>
    </xf>
    <xf numFmtId="49" fontId="2" fillId="3" borderId="40" xfId="0" applyNumberFormat="1" applyFont="1" applyFill="1" applyBorder="1" applyAlignment="1">
      <alignment horizontal="center" vertical="center"/>
    </xf>
    <xf numFmtId="164" fontId="1" fillId="5" borderId="42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1" fillId="0" borderId="10" xfId="0" applyNumberFormat="1" applyFont="1" applyFill="1" applyBorder="1" applyAlignment="1">
      <alignment horizontal="center" vertical="center"/>
    </xf>
    <xf numFmtId="1" fontId="1" fillId="0" borderId="43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1" fontId="4" fillId="4" borderId="16" xfId="0" applyNumberFormat="1" applyFont="1" applyFill="1" applyBorder="1" applyAlignment="1">
      <alignment horizontal="center" vertical="center"/>
    </xf>
    <xf numFmtId="1" fontId="1" fillId="0" borderId="44" xfId="0" applyNumberFormat="1" applyFont="1" applyFill="1" applyBorder="1" applyAlignment="1">
      <alignment horizontal="center" vertical="center"/>
    </xf>
    <xf numFmtId="1" fontId="1" fillId="4" borderId="7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34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1" fillId="0" borderId="28" xfId="0" applyNumberFormat="1" applyFont="1" applyFill="1" applyBorder="1" applyAlignment="1">
      <alignment horizontal="center" vertical="center"/>
    </xf>
    <xf numFmtId="1" fontId="1" fillId="4" borderId="16" xfId="0" applyNumberFormat="1" applyFont="1" applyFill="1" applyBorder="1" applyAlignment="1">
      <alignment horizontal="center" vertical="center"/>
    </xf>
    <xf numFmtId="1" fontId="1" fillId="4" borderId="36" xfId="0" applyNumberFormat="1" applyFont="1" applyFill="1" applyBorder="1" applyAlignment="1">
      <alignment horizontal="center" vertical="center"/>
    </xf>
    <xf numFmtId="1" fontId="1" fillId="0" borderId="34" xfId="0" applyNumberFormat="1" applyFont="1" applyFill="1" applyBorder="1" applyAlignment="1">
      <alignment horizontal="center" vertical="center"/>
    </xf>
    <xf numFmtId="1" fontId="1" fillId="4" borderId="35" xfId="0" applyNumberFormat="1" applyFont="1" applyFill="1" applyBorder="1" applyAlignment="1">
      <alignment horizontal="center" vertical="center"/>
    </xf>
    <xf numFmtId="1" fontId="1" fillId="4" borderId="14" xfId="0" applyNumberFormat="1" applyFont="1" applyFill="1" applyBorder="1" applyAlignment="1">
      <alignment horizontal="center" vertical="center"/>
    </xf>
    <xf numFmtId="1" fontId="1" fillId="4" borderId="29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" fontId="1" fillId="0" borderId="46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 vertical="center"/>
    </xf>
    <xf numFmtId="1" fontId="1" fillId="4" borderId="13" xfId="0" applyNumberFormat="1" applyFont="1" applyFill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 vertical="center"/>
    </xf>
    <xf numFmtId="1" fontId="1" fillId="4" borderId="22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" fillId="0" borderId="17" xfId="0" applyNumberFormat="1" applyFont="1" applyFill="1" applyBorder="1" applyAlignment="1">
      <alignment horizontal="center" vertical="center"/>
    </xf>
    <xf numFmtId="1" fontId="1" fillId="0" borderId="47" xfId="0" applyNumberFormat="1" applyFont="1" applyFill="1" applyBorder="1" applyAlignment="1">
      <alignment horizontal="center" vertical="center"/>
    </xf>
    <xf numFmtId="1" fontId="1" fillId="0" borderId="48" xfId="0" applyNumberFormat="1" applyFont="1" applyFill="1" applyBorder="1" applyAlignment="1">
      <alignment horizontal="center" vertical="center"/>
    </xf>
    <xf numFmtId="1" fontId="1" fillId="4" borderId="8" xfId="0" applyNumberFormat="1" applyFont="1" applyFill="1" applyBorder="1" applyAlignment="1">
      <alignment horizontal="center" vertical="center"/>
    </xf>
    <xf numFmtId="1" fontId="1" fillId="4" borderId="41" xfId="0" applyNumberFormat="1" applyFont="1" applyFill="1" applyBorder="1" applyAlignment="1">
      <alignment horizontal="center" vertical="center"/>
    </xf>
    <xf numFmtId="1" fontId="1" fillId="0" borderId="33" xfId="0" applyNumberFormat="1" applyFont="1" applyFill="1" applyBorder="1" applyAlignment="1">
      <alignment horizontal="center" vertical="center"/>
    </xf>
    <xf numFmtId="1" fontId="1" fillId="4" borderId="37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1" fontId="8" fillId="2" borderId="49" xfId="0" applyNumberFormat="1" applyFont="1" applyFill="1" applyBorder="1" applyAlignment="1">
      <alignment horizontal="center" vertical="center"/>
    </xf>
    <xf numFmtId="1" fontId="8" fillId="5" borderId="12" xfId="0" applyNumberFormat="1" applyFont="1" applyFill="1" applyBorder="1" applyAlignment="1">
      <alignment horizontal="center" vertical="center"/>
    </xf>
    <xf numFmtId="1" fontId="8" fillId="5" borderId="50" xfId="0" applyNumberFormat="1" applyFont="1" applyFill="1" applyBorder="1" applyAlignment="1">
      <alignment horizontal="center" vertical="center"/>
    </xf>
    <xf numFmtId="1" fontId="1" fillId="4" borderId="2" xfId="0" applyNumberFormat="1" applyFont="1" applyFill="1" applyBorder="1" applyAlignment="1">
      <alignment horizontal="center" vertical="center"/>
    </xf>
    <xf numFmtId="1" fontId="1" fillId="4" borderId="18" xfId="0" applyNumberFormat="1" applyFont="1" applyFill="1" applyBorder="1" applyAlignment="1">
      <alignment horizontal="center" vertical="center"/>
    </xf>
    <xf numFmtId="1" fontId="1" fillId="0" borderId="36" xfId="0" applyNumberFormat="1" applyFont="1" applyFill="1" applyBorder="1" applyAlignment="1">
      <alignment horizontal="center" vertical="center"/>
    </xf>
    <xf numFmtId="1" fontId="1" fillId="0" borderId="32" xfId="0" applyNumberFormat="1" applyFont="1" applyFill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4" borderId="27" xfId="0" applyNumberFormat="1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 wrapText="1"/>
    </xf>
    <xf numFmtId="1" fontId="8" fillId="4" borderId="16" xfId="0" applyNumberFormat="1" applyFont="1" applyFill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4" borderId="34" xfId="0" applyNumberFormat="1" applyFont="1" applyFill="1" applyBorder="1" applyAlignment="1">
      <alignment horizontal="center" vertical="center"/>
    </xf>
    <xf numFmtId="164" fontId="4" fillId="0" borderId="45" xfId="0" applyNumberFormat="1" applyFont="1" applyFill="1" applyBorder="1" applyAlignment="1">
      <alignment horizontal="center" vertical="center"/>
    </xf>
    <xf numFmtId="164" fontId="4" fillId="0" borderId="33" xfId="0" applyNumberFormat="1" applyFont="1" applyFill="1" applyBorder="1" applyAlignment="1">
      <alignment horizontal="center" vertical="center"/>
    </xf>
    <xf numFmtId="1" fontId="1" fillId="4" borderId="19" xfId="0" applyNumberFormat="1" applyFont="1" applyFill="1" applyBorder="1" applyAlignment="1">
      <alignment horizontal="center" vertical="center"/>
    </xf>
    <xf numFmtId="1" fontId="1" fillId="4" borderId="48" xfId="0" applyNumberFormat="1" applyFont="1" applyFill="1" applyBorder="1" applyAlignment="1">
      <alignment horizontal="center" vertical="center"/>
    </xf>
    <xf numFmtId="164" fontId="1" fillId="4" borderId="62" xfId="0" applyNumberFormat="1" applyFont="1" applyFill="1" applyBorder="1" applyAlignment="1">
      <alignment horizontal="center" vertical="center"/>
    </xf>
    <xf numFmtId="1" fontId="8" fillId="8" borderId="16" xfId="0" applyNumberFormat="1" applyFont="1" applyFill="1" applyBorder="1" applyAlignment="1">
      <alignment horizontal="center" vertical="center"/>
    </xf>
    <xf numFmtId="1" fontId="1" fillId="9" borderId="7" xfId="0" applyNumberFormat="1" applyFont="1" applyFill="1" applyBorder="1" applyAlignment="1">
      <alignment horizontal="center" vertical="center"/>
    </xf>
    <xf numFmtId="1" fontId="1" fillId="9" borderId="19" xfId="0" applyNumberFormat="1" applyFont="1" applyFill="1" applyBorder="1" applyAlignment="1">
      <alignment horizontal="center" vertical="center"/>
    </xf>
    <xf numFmtId="1" fontId="1" fillId="9" borderId="20" xfId="0" applyNumberFormat="1" applyFont="1" applyFill="1" applyBorder="1" applyAlignment="1">
      <alignment horizontal="center" vertical="center"/>
    </xf>
    <xf numFmtId="1" fontId="1" fillId="9" borderId="28" xfId="0" applyNumberFormat="1" applyFont="1" applyFill="1" applyBorder="1" applyAlignment="1">
      <alignment horizontal="center" vertical="center"/>
    </xf>
    <xf numFmtId="164" fontId="1" fillId="0" borderId="6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164" fontId="1" fillId="0" borderId="33" xfId="0" applyNumberFormat="1" applyFont="1" applyFill="1" applyBorder="1" applyAlignment="1">
      <alignment horizontal="center" vertical="center"/>
    </xf>
    <xf numFmtId="1" fontId="1" fillId="0" borderId="4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" fontId="4" fillId="0" borderId="63" xfId="0" applyNumberFormat="1" applyFont="1" applyFill="1" applyBorder="1" applyAlignment="1">
      <alignment horizontal="center" vertical="center"/>
    </xf>
    <xf numFmtId="1" fontId="4" fillId="0" borderId="64" xfId="0" applyNumberFormat="1" applyFont="1" applyFill="1" applyBorder="1" applyAlignment="1">
      <alignment horizontal="center" vertical="center"/>
    </xf>
    <xf numFmtId="1" fontId="4" fillId="0" borderId="65" xfId="0" applyNumberFormat="1" applyFont="1" applyFill="1" applyBorder="1" applyAlignment="1">
      <alignment horizontal="center" vertical="center"/>
    </xf>
    <xf numFmtId="1" fontId="4" fillId="0" borderId="66" xfId="0" applyNumberFormat="1" applyFont="1" applyFill="1" applyBorder="1" applyAlignment="1">
      <alignment horizontal="center" vertical="center"/>
    </xf>
    <xf numFmtId="1" fontId="4" fillId="0" borderId="67" xfId="0" applyNumberFormat="1" applyFont="1" applyFill="1" applyBorder="1" applyAlignment="1">
      <alignment horizontal="center" vertical="center"/>
    </xf>
    <xf numFmtId="1" fontId="4" fillId="0" borderId="68" xfId="0" applyNumberFormat="1" applyFont="1" applyFill="1" applyBorder="1" applyAlignment="1">
      <alignment horizontal="center" vertical="center"/>
    </xf>
    <xf numFmtId="1" fontId="4" fillId="0" borderId="34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1" fontId="4" fillId="8" borderId="63" xfId="0" applyNumberFormat="1" applyFont="1" applyFill="1" applyBorder="1" applyAlignment="1">
      <alignment horizontal="center" vertical="center"/>
    </xf>
    <xf numFmtId="1" fontId="4" fillId="8" borderId="67" xfId="0" applyNumberFormat="1" applyFont="1" applyFill="1" applyBorder="1" applyAlignment="1">
      <alignment horizontal="center" vertical="center"/>
    </xf>
    <xf numFmtId="1" fontId="4" fillId="8" borderId="68" xfId="0" applyNumberFormat="1" applyFont="1" applyFill="1" applyBorder="1" applyAlignment="1">
      <alignment horizontal="center" vertical="center"/>
    </xf>
    <xf numFmtId="1" fontId="4" fillId="8" borderId="66" xfId="0" applyNumberFormat="1" applyFont="1" applyFill="1" applyBorder="1" applyAlignment="1">
      <alignment horizontal="center" vertical="center"/>
    </xf>
    <xf numFmtId="164" fontId="4" fillId="8" borderId="66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1" fillId="0" borderId="52" xfId="0" applyFont="1" applyFill="1" applyBorder="1" applyAlignment="1">
      <alignment horizontal="left" vertical="center" wrapText="1"/>
    </xf>
    <xf numFmtId="1" fontId="1" fillId="8" borderId="7" xfId="0" applyNumberFormat="1" applyFont="1" applyFill="1" applyBorder="1" applyAlignment="1">
      <alignment horizontal="center" vertical="center"/>
    </xf>
    <xf numFmtId="1" fontId="1" fillId="8" borderId="1" xfId="0" applyNumberFormat="1" applyFont="1" applyFill="1" applyBorder="1" applyAlignment="1">
      <alignment horizontal="center" vertical="center"/>
    </xf>
    <xf numFmtId="1" fontId="1" fillId="8" borderId="34" xfId="0" applyNumberFormat="1" applyFont="1" applyFill="1" applyBorder="1" applyAlignment="1">
      <alignment horizontal="center" vertical="center"/>
    </xf>
    <xf numFmtId="1" fontId="1" fillId="8" borderId="13" xfId="0" applyNumberFormat="1" applyFont="1" applyFill="1" applyBorder="1" applyAlignment="1">
      <alignment horizontal="center" vertical="center"/>
    </xf>
    <xf numFmtId="164" fontId="1" fillId="8" borderId="27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" fontId="8" fillId="3" borderId="49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164" fontId="1" fillId="0" borderId="52" xfId="0" applyNumberFormat="1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9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" fontId="1" fillId="0" borderId="69" xfId="0" applyNumberFormat="1" applyFont="1" applyFill="1" applyBorder="1" applyAlignment="1">
      <alignment horizontal="center" vertical="center"/>
    </xf>
    <xf numFmtId="1" fontId="1" fillId="9" borderId="36" xfId="0" applyNumberFormat="1" applyFont="1" applyFill="1" applyBorder="1" applyAlignment="1">
      <alignment horizontal="center" vertical="center"/>
    </xf>
    <xf numFmtId="1" fontId="1" fillId="4" borderId="38" xfId="0" applyNumberFormat="1" applyFont="1" applyFill="1" applyBorder="1" applyAlignment="1">
      <alignment horizontal="center" vertical="center"/>
    </xf>
    <xf numFmtId="1" fontId="1" fillId="4" borderId="44" xfId="0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164" fontId="4" fillId="0" borderId="6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64" fontId="1" fillId="0" borderId="27" xfId="0" applyNumberFormat="1" applyFont="1" applyFill="1" applyBorder="1" applyAlignment="1">
      <alignment vertical="center" wrapText="1"/>
    </xf>
    <xf numFmtId="164" fontId="1" fillId="0" borderId="33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60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top" wrapText="1"/>
    </xf>
    <xf numFmtId="164" fontId="4" fillId="0" borderId="45" xfId="0" applyNumberFormat="1" applyFont="1" applyFill="1" applyBorder="1" applyAlignment="1">
      <alignment horizontal="left" vertical="center" wrapText="1"/>
    </xf>
    <xf numFmtId="164" fontId="4" fillId="0" borderId="52" xfId="0" applyNumberFormat="1" applyFont="1" applyFill="1" applyBorder="1" applyAlignment="1">
      <alignment horizontal="left" vertical="center" wrapText="1"/>
    </xf>
    <xf numFmtId="164" fontId="4" fillId="0" borderId="33" xfId="0" applyNumberFormat="1" applyFont="1" applyFill="1" applyBorder="1" applyAlignment="1">
      <alignment horizontal="left" vertical="center" wrapText="1"/>
    </xf>
    <xf numFmtId="49" fontId="2" fillId="6" borderId="59" xfId="0" applyNumberFormat="1" applyFont="1" applyFill="1" applyBorder="1" applyAlignment="1">
      <alignment horizontal="left" vertical="center" wrapText="1"/>
    </xf>
    <xf numFmtId="49" fontId="2" fillId="6" borderId="30" xfId="0" applyNumberFormat="1" applyFont="1" applyFill="1" applyBorder="1" applyAlignment="1">
      <alignment horizontal="left" vertical="center" wrapText="1"/>
    </xf>
    <xf numFmtId="49" fontId="2" fillId="6" borderId="31" xfId="0" applyNumberFormat="1" applyFont="1" applyFill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2" fontId="4" fillId="0" borderId="39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55" xfId="0" applyFont="1" applyBorder="1" applyAlignment="1">
      <alignment horizontal="right" vertical="top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6" xfId="0" applyFont="1" applyBorder="1" applyAlignment="1">
      <alignment horizontal="center" vertical="center" textRotation="90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4" fillId="0" borderId="66" xfId="0" applyFont="1" applyFill="1" applyBorder="1" applyAlignment="1">
      <alignment horizontal="left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35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3" borderId="40" xfId="0" applyNumberFormat="1" applyFont="1" applyFill="1" applyBorder="1" applyAlignment="1">
      <alignment horizontal="center" vertical="top"/>
    </xf>
    <xf numFmtId="49" fontId="2" fillId="3" borderId="0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4" xfId="0" applyNumberFormat="1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left" vertical="center" wrapText="1"/>
    </xf>
    <xf numFmtId="164" fontId="1" fillId="0" borderId="45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vertical="center" wrapText="1"/>
    </xf>
    <xf numFmtId="164" fontId="1" fillId="0" borderId="27" xfId="0" applyNumberFormat="1" applyFont="1" applyFill="1" applyBorder="1" applyAlignment="1">
      <alignment vertical="top" wrapText="1"/>
    </xf>
    <xf numFmtId="164" fontId="1" fillId="0" borderId="33" xfId="0" applyNumberFormat="1" applyFont="1" applyFill="1" applyBorder="1" applyAlignment="1">
      <alignment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1" fillId="0" borderId="27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left" vertical="center" wrapText="1"/>
    </xf>
    <xf numFmtId="164" fontId="1" fillId="0" borderId="45" xfId="0" applyNumberFormat="1" applyFont="1" applyFill="1" applyBorder="1" applyAlignment="1">
      <alignment vertical="center" wrapText="1"/>
    </xf>
    <xf numFmtId="164" fontId="1" fillId="0" borderId="52" xfId="0" applyNumberFormat="1" applyFont="1" applyFill="1" applyBorder="1" applyAlignment="1">
      <alignment vertical="center" wrapText="1"/>
    </xf>
    <xf numFmtId="0" fontId="2" fillId="3" borderId="53" xfId="0" applyFont="1" applyFill="1" applyBorder="1" applyAlignment="1">
      <alignment horizontal="left" vertical="center" wrapText="1"/>
    </xf>
    <xf numFmtId="0" fontId="2" fillId="3" borderId="70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164" fontId="1" fillId="0" borderId="27" xfId="0" applyNumberFormat="1" applyFont="1" applyFill="1" applyBorder="1" applyAlignment="1">
      <alignment horizontal="left" vertical="center" wrapText="1"/>
    </xf>
    <xf numFmtId="164" fontId="1" fillId="0" borderId="26" xfId="0" applyNumberFormat="1" applyFont="1" applyFill="1" applyBorder="1" applyAlignment="1">
      <alignment horizontal="left" vertical="center" wrapText="1"/>
    </xf>
    <xf numFmtId="49" fontId="2" fillId="3" borderId="58" xfId="0" applyNumberFormat="1" applyFont="1" applyFill="1" applyBorder="1" applyAlignment="1">
      <alignment horizontal="center" vertical="center"/>
    </xf>
    <xf numFmtId="49" fontId="2" fillId="3" borderId="30" xfId="0" applyNumberFormat="1" applyFont="1" applyFill="1" applyBorder="1" applyAlignment="1">
      <alignment horizontal="center" vertical="center"/>
    </xf>
    <xf numFmtId="49" fontId="2" fillId="3" borderId="31" xfId="0" applyNumberFormat="1" applyFont="1" applyFill="1" applyBorder="1" applyAlignment="1">
      <alignment horizontal="center" vertical="center"/>
    </xf>
    <xf numFmtId="49" fontId="1" fillId="0" borderId="56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2" borderId="59" xfId="0" applyNumberFormat="1" applyFont="1" applyFill="1" applyBorder="1" applyAlignment="1">
      <alignment horizontal="center" vertical="top"/>
    </xf>
    <xf numFmtId="49" fontId="2" fillId="2" borderId="30" xfId="0" applyNumberFormat="1" applyFont="1" applyFill="1" applyBorder="1" applyAlignment="1">
      <alignment horizontal="center" vertical="top"/>
    </xf>
    <xf numFmtId="49" fontId="2" fillId="2" borderId="31" xfId="0" applyNumberFormat="1" applyFont="1" applyFill="1" applyBorder="1" applyAlignment="1">
      <alignment horizontal="center" vertical="top"/>
    </xf>
    <xf numFmtId="0" fontId="2" fillId="5" borderId="59" xfId="0" applyFont="1" applyFill="1" applyBorder="1" applyAlignment="1">
      <alignment horizontal="center" vertical="top"/>
    </xf>
    <xf numFmtId="0" fontId="2" fillId="5" borderId="30" xfId="0" applyFont="1" applyFill="1" applyBorder="1" applyAlignment="1">
      <alignment horizontal="center" vertical="top"/>
    </xf>
    <xf numFmtId="0" fontId="2" fillId="5" borderId="31" xfId="0" applyFont="1" applyFill="1" applyBorder="1" applyAlignment="1">
      <alignment horizontal="center" vertical="top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51" xfId="0" applyFont="1" applyBorder="1" applyAlignment="1">
      <alignment horizontal="center" vertical="center" textRotation="90" wrapText="1"/>
    </xf>
    <xf numFmtId="0" fontId="1" fillId="0" borderId="60" xfId="0" applyFont="1" applyBorder="1" applyAlignment="1">
      <alignment horizontal="center" vertical="center" textRotation="90" wrapText="1"/>
    </xf>
    <xf numFmtId="0" fontId="2" fillId="3" borderId="58" xfId="0" applyFont="1" applyFill="1" applyBorder="1" applyAlignment="1">
      <alignment horizontal="left" vertical="center" wrapText="1"/>
    </xf>
    <xf numFmtId="0" fontId="2" fillId="7" borderId="59" xfId="0" applyFont="1" applyFill="1" applyBorder="1" applyAlignment="1">
      <alignment horizontal="left" vertical="center" wrapText="1"/>
    </xf>
    <xf numFmtId="0" fontId="2" fillId="7" borderId="30" xfId="0" applyFont="1" applyFill="1" applyBorder="1" applyAlignment="1">
      <alignment horizontal="left" vertical="center" wrapText="1"/>
    </xf>
    <xf numFmtId="0" fontId="2" fillId="7" borderId="31" xfId="0" applyFont="1" applyFill="1" applyBorder="1" applyAlignment="1">
      <alignment horizontal="left" vertical="center" wrapText="1"/>
    </xf>
    <xf numFmtId="0" fontId="8" fillId="2" borderId="58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53" xfId="0" applyFont="1" applyBorder="1" applyAlignment="1">
      <alignment vertical="center" textRotation="90" wrapText="1"/>
    </xf>
    <xf numFmtId="0" fontId="1" fillId="0" borderId="46" xfId="0" applyFont="1" applyBorder="1" applyAlignment="1">
      <alignment vertical="center" textRotation="90" wrapText="1"/>
    </xf>
    <xf numFmtId="0" fontId="1" fillId="0" borderId="24" xfId="0" applyFont="1" applyBorder="1" applyAlignment="1">
      <alignment vertical="center" textRotation="90" wrapText="1"/>
    </xf>
    <xf numFmtId="0" fontId="1" fillId="0" borderId="57" xfId="0" applyFont="1" applyBorder="1" applyAlignment="1">
      <alignment vertical="center" textRotation="90" wrapText="1"/>
    </xf>
    <xf numFmtId="0" fontId="1" fillId="0" borderId="61" xfId="0" applyFont="1" applyBorder="1" applyAlignment="1">
      <alignment vertical="center" textRotation="90" wrapText="1"/>
    </xf>
    <xf numFmtId="0" fontId="1" fillId="0" borderId="42" xfId="0" applyFont="1" applyBorder="1" applyAlignment="1">
      <alignment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71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56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9"/>
  <sheetViews>
    <sheetView tabSelected="1" zoomScale="90" zoomScaleNormal="90" zoomScaleSheetLayoutView="100" workbookViewId="0">
      <selection activeCell="R1" sqref="R1:V1"/>
    </sheetView>
  </sheetViews>
  <sheetFormatPr defaultRowHeight="15.75"/>
  <cols>
    <col min="1" max="1" width="3.42578125" style="1" customWidth="1"/>
    <col min="2" max="2" width="3.5703125" style="1" customWidth="1"/>
    <col min="3" max="3" width="3" style="1" customWidth="1"/>
    <col min="4" max="4" width="23.28515625" style="13" customWidth="1"/>
    <col min="5" max="5" width="5.42578125" style="1" customWidth="1"/>
    <col min="6" max="6" width="5.5703125" style="1" customWidth="1"/>
    <col min="7" max="7" width="7.85546875" style="1" customWidth="1"/>
    <col min="8" max="9" width="7.42578125" style="1" customWidth="1"/>
    <col min="10" max="11" width="6.42578125" style="1" customWidth="1"/>
    <col min="12" max="13" width="7" style="1" customWidth="1"/>
    <col min="14" max="14" width="8.28515625" style="1" bestFit="1" customWidth="1"/>
    <col min="15" max="15" width="6" style="1" customWidth="1"/>
    <col min="16" max="17" width="6.85546875" style="1" customWidth="1"/>
    <col min="18" max="18" width="0.140625" style="1" customWidth="1"/>
    <col min="19" max="19" width="15.5703125" style="1" customWidth="1"/>
    <col min="20" max="21" width="6.5703125" style="1" bestFit="1" customWidth="1"/>
    <col min="22" max="22" width="8.140625" style="1" customWidth="1"/>
    <col min="23" max="16384" width="9.140625" style="1"/>
  </cols>
  <sheetData>
    <row r="1" spans="1:23" ht="40.5" customHeight="1">
      <c r="P1" s="28"/>
      <c r="Q1" s="28"/>
      <c r="R1" s="161" t="s">
        <v>78</v>
      </c>
      <c r="S1" s="161"/>
      <c r="T1" s="161"/>
      <c r="U1" s="161"/>
      <c r="V1" s="161"/>
    </row>
    <row r="2" spans="1:23" ht="15.75" customHeight="1">
      <c r="A2" s="171" t="s">
        <v>16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</row>
    <row r="3" spans="1:23" s="2" customFormat="1" ht="12" customHeight="1">
      <c r="A3" s="172" t="s">
        <v>58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</row>
    <row r="4" spans="1:23" s="2" customFormat="1" ht="15.75" customHeight="1">
      <c r="A4" s="173" t="s">
        <v>17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</row>
    <row r="5" spans="1:23" s="2" customFormat="1" ht="12.75" customHeight="1">
      <c r="A5" s="174" t="s">
        <v>38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</row>
    <row r="6" spans="1:23" ht="12" customHeight="1">
      <c r="A6" s="180" t="s">
        <v>24</v>
      </c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</row>
    <row r="7" spans="1:23" ht="11.25" customHeight="1" thickBot="1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</row>
    <row r="8" spans="1:23" ht="27" customHeight="1">
      <c r="A8" s="182" t="s">
        <v>0</v>
      </c>
      <c r="B8" s="184" t="s">
        <v>1</v>
      </c>
      <c r="C8" s="184" t="s">
        <v>2</v>
      </c>
      <c r="D8" s="268" t="s">
        <v>3</v>
      </c>
      <c r="E8" s="184" t="s">
        <v>4</v>
      </c>
      <c r="F8" s="184" t="s">
        <v>5</v>
      </c>
      <c r="G8" s="242" t="s">
        <v>6</v>
      </c>
      <c r="H8" s="177" t="s">
        <v>62</v>
      </c>
      <c r="I8" s="178"/>
      <c r="J8" s="178"/>
      <c r="K8" s="179"/>
      <c r="L8" s="177" t="s">
        <v>63</v>
      </c>
      <c r="M8" s="178"/>
      <c r="N8" s="178"/>
      <c r="O8" s="179"/>
      <c r="P8" s="168" t="s">
        <v>66</v>
      </c>
      <c r="Q8" s="260" t="s">
        <v>67</v>
      </c>
      <c r="R8" s="261"/>
      <c r="S8" s="177" t="s">
        <v>25</v>
      </c>
      <c r="T8" s="178"/>
      <c r="U8" s="178"/>
      <c r="V8" s="179"/>
    </row>
    <row r="9" spans="1:23" ht="18.75" customHeight="1">
      <c r="A9" s="183"/>
      <c r="B9" s="185"/>
      <c r="C9" s="185"/>
      <c r="D9" s="269"/>
      <c r="E9" s="185"/>
      <c r="F9" s="185"/>
      <c r="G9" s="243"/>
      <c r="H9" s="151" t="s">
        <v>7</v>
      </c>
      <c r="I9" s="258" t="s">
        <v>8</v>
      </c>
      <c r="J9" s="259"/>
      <c r="K9" s="159" t="s">
        <v>9</v>
      </c>
      <c r="L9" s="151" t="s">
        <v>7</v>
      </c>
      <c r="M9" s="258" t="s">
        <v>8</v>
      </c>
      <c r="N9" s="259"/>
      <c r="O9" s="159" t="s">
        <v>9</v>
      </c>
      <c r="P9" s="169"/>
      <c r="Q9" s="262"/>
      <c r="R9" s="263"/>
      <c r="S9" s="175" t="s">
        <v>39</v>
      </c>
      <c r="T9" s="258" t="s">
        <v>10</v>
      </c>
      <c r="U9" s="266"/>
      <c r="V9" s="267"/>
    </row>
    <row r="10" spans="1:23" ht="96" customHeight="1" thickBot="1">
      <c r="A10" s="152"/>
      <c r="B10" s="186"/>
      <c r="C10" s="186"/>
      <c r="D10" s="270"/>
      <c r="E10" s="186"/>
      <c r="F10" s="186"/>
      <c r="G10" s="244"/>
      <c r="H10" s="152"/>
      <c r="I10" s="93" t="s">
        <v>7</v>
      </c>
      <c r="J10" s="17" t="s">
        <v>11</v>
      </c>
      <c r="K10" s="160"/>
      <c r="L10" s="152"/>
      <c r="M10" s="93" t="s">
        <v>7</v>
      </c>
      <c r="N10" s="17" t="s">
        <v>11</v>
      </c>
      <c r="O10" s="160"/>
      <c r="P10" s="170"/>
      <c r="Q10" s="264"/>
      <c r="R10" s="265"/>
      <c r="S10" s="176"/>
      <c r="T10" s="91" t="s">
        <v>64</v>
      </c>
      <c r="U10" s="91" t="s">
        <v>52</v>
      </c>
      <c r="V10" s="92" t="s">
        <v>65</v>
      </c>
    </row>
    <row r="11" spans="1:23" ht="15" customHeight="1" thickBot="1">
      <c r="A11" s="165" t="s">
        <v>32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7"/>
      <c r="W11" s="3"/>
    </row>
    <row r="12" spans="1:23" ht="15" customHeight="1" thickBot="1">
      <c r="A12" s="246" t="s">
        <v>33</v>
      </c>
      <c r="B12" s="247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8"/>
      <c r="W12" s="3"/>
    </row>
    <row r="13" spans="1:23" ht="15" customHeight="1" thickBot="1">
      <c r="A13" s="18" t="s">
        <v>18</v>
      </c>
      <c r="B13" s="249" t="s">
        <v>36</v>
      </c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50"/>
      <c r="U13" s="250"/>
      <c r="V13" s="251"/>
      <c r="W13" s="3"/>
    </row>
    <row r="14" spans="1:23" ht="15" customHeight="1" thickBot="1">
      <c r="A14" s="19" t="s">
        <v>18</v>
      </c>
      <c r="B14" s="20" t="s">
        <v>18</v>
      </c>
      <c r="C14" s="245" t="s">
        <v>47</v>
      </c>
      <c r="D14" s="225"/>
      <c r="E14" s="225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6"/>
      <c r="W14" s="3"/>
    </row>
    <row r="15" spans="1:23" ht="12.75" customHeight="1">
      <c r="A15" s="252" t="s">
        <v>18</v>
      </c>
      <c r="B15" s="254" t="s">
        <v>18</v>
      </c>
      <c r="C15" s="256" t="s">
        <v>18</v>
      </c>
      <c r="D15" s="257" t="s">
        <v>37</v>
      </c>
      <c r="E15" s="234" t="s">
        <v>44</v>
      </c>
      <c r="F15" s="234" t="s">
        <v>56</v>
      </c>
      <c r="G15" s="24" t="s">
        <v>29</v>
      </c>
      <c r="H15" s="45">
        <v>846200</v>
      </c>
      <c r="I15" s="46">
        <v>575300</v>
      </c>
      <c r="J15" s="46">
        <v>517400</v>
      </c>
      <c r="K15" s="47">
        <v>269900</v>
      </c>
      <c r="L15" s="45">
        <v>900900</v>
      </c>
      <c r="M15" s="46">
        <v>705800</v>
      </c>
      <c r="N15" s="46">
        <v>611800</v>
      </c>
      <c r="O15" s="47">
        <v>195100</v>
      </c>
      <c r="P15" s="113">
        <v>966900</v>
      </c>
      <c r="Q15" s="65">
        <v>1019500</v>
      </c>
      <c r="R15" s="65"/>
      <c r="S15" s="162" t="s">
        <v>69</v>
      </c>
      <c r="T15" s="97">
        <v>320</v>
      </c>
      <c r="U15" s="97">
        <v>320</v>
      </c>
      <c r="V15" s="97">
        <v>320</v>
      </c>
      <c r="W15" s="3"/>
    </row>
    <row r="16" spans="1:23" ht="13.5" customHeight="1">
      <c r="A16" s="253"/>
      <c r="B16" s="255"/>
      <c r="C16" s="235"/>
      <c r="D16" s="191"/>
      <c r="E16" s="189"/>
      <c r="F16" s="189"/>
      <c r="G16" s="25" t="s">
        <v>40</v>
      </c>
      <c r="H16" s="48">
        <v>12600</v>
      </c>
      <c r="I16" s="49">
        <v>12600</v>
      </c>
      <c r="J16" s="49">
        <v>0</v>
      </c>
      <c r="K16" s="50">
        <v>0</v>
      </c>
      <c r="L16" s="48">
        <v>13800</v>
      </c>
      <c r="M16" s="49">
        <v>13800</v>
      </c>
      <c r="N16" s="49">
        <v>0</v>
      </c>
      <c r="O16" s="50">
        <v>0</v>
      </c>
      <c r="P16" s="66">
        <v>14000</v>
      </c>
      <c r="Q16" s="60">
        <v>15000</v>
      </c>
      <c r="R16" s="60"/>
      <c r="S16" s="163"/>
      <c r="T16" s="98"/>
      <c r="U16" s="98"/>
      <c r="V16" s="98"/>
      <c r="W16" s="3"/>
    </row>
    <row r="17" spans="1:23" ht="15" customHeight="1">
      <c r="A17" s="203"/>
      <c r="B17" s="201"/>
      <c r="C17" s="218"/>
      <c r="D17" s="192"/>
      <c r="E17" s="188"/>
      <c r="F17" s="188"/>
      <c r="G17" s="26" t="s">
        <v>12</v>
      </c>
      <c r="H17" s="94">
        <v>858800</v>
      </c>
      <c r="I17" s="95">
        <v>587900</v>
      </c>
      <c r="J17" s="95">
        <v>517400</v>
      </c>
      <c r="K17" s="96">
        <v>270200</v>
      </c>
      <c r="L17" s="94">
        <v>914700</v>
      </c>
      <c r="M17" s="95">
        <v>719600</v>
      </c>
      <c r="N17" s="95">
        <v>611800</v>
      </c>
      <c r="O17" s="96">
        <v>195100</v>
      </c>
      <c r="P17" s="102">
        <v>980900</v>
      </c>
      <c r="Q17" s="102">
        <v>1034500</v>
      </c>
      <c r="R17" s="51"/>
      <c r="S17" s="164"/>
      <c r="T17" s="42">
        <v>42000</v>
      </c>
      <c r="U17" s="42">
        <v>42000</v>
      </c>
      <c r="V17" s="42">
        <v>42000</v>
      </c>
      <c r="W17" s="3"/>
    </row>
    <row r="18" spans="1:23" ht="18.75" customHeight="1">
      <c r="A18" s="202" t="s">
        <v>18</v>
      </c>
      <c r="B18" s="200" t="s">
        <v>18</v>
      </c>
      <c r="C18" s="217" t="s">
        <v>19</v>
      </c>
      <c r="D18" s="190" t="s">
        <v>28</v>
      </c>
      <c r="E18" s="187" t="s">
        <v>44</v>
      </c>
      <c r="F18" s="187" t="s">
        <v>54</v>
      </c>
      <c r="G18" s="23" t="s">
        <v>29</v>
      </c>
      <c r="H18" s="48">
        <v>4300</v>
      </c>
      <c r="I18" s="56">
        <v>4300</v>
      </c>
      <c r="J18" s="56">
        <v>0</v>
      </c>
      <c r="K18" s="57">
        <v>0</v>
      </c>
      <c r="L18" s="48">
        <v>5000</v>
      </c>
      <c r="M18" s="56">
        <v>5000</v>
      </c>
      <c r="N18" s="56">
        <v>0</v>
      </c>
      <c r="O18" s="57">
        <v>0</v>
      </c>
      <c r="P18" s="68">
        <v>6000</v>
      </c>
      <c r="Q18" s="69">
        <v>6000</v>
      </c>
      <c r="R18" s="69"/>
      <c r="S18" s="219" t="s">
        <v>70</v>
      </c>
      <c r="T18" s="41">
        <v>5</v>
      </c>
      <c r="U18" s="41">
        <v>5</v>
      </c>
      <c r="V18" s="41">
        <v>5</v>
      </c>
      <c r="W18" s="3"/>
    </row>
    <row r="19" spans="1:23" ht="27" customHeight="1">
      <c r="A19" s="203"/>
      <c r="B19" s="201"/>
      <c r="C19" s="218"/>
      <c r="D19" s="192"/>
      <c r="E19" s="188"/>
      <c r="F19" s="188"/>
      <c r="G19" s="26" t="s">
        <v>12</v>
      </c>
      <c r="H19" s="58">
        <v>4300</v>
      </c>
      <c r="I19" s="54">
        <v>4300</v>
      </c>
      <c r="J19" s="54">
        <v>0</v>
      </c>
      <c r="K19" s="59">
        <v>0</v>
      </c>
      <c r="L19" s="58">
        <v>5000</v>
      </c>
      <c r="M19" s="54">
        <v>5000</v>
      </c>
      <c r="N19" s="54">
        <v>0</v>
      </c>
      <c r="O19" s="59">
        <v>0</v>
      </c>
      <c r="P19" s="67">
        <v>6000</v>
      </c>
      <c r="Q19" s="55">
        <v>6000</v>
      </c>
      <c r="R19" s="55"/>
      <c r="S19" s="220"/>
      <c r="T19" s="38">
        <v>5</v>
      </c>
      <c r="U19" s="38">
        <v>5</v>
      </c>
      <c r="V19" s="38">
        <v>5</v>
      </c>
      <c r="W19" s="3"/>
    </row>
    <row r="20" spans="1:23" ht="21.75" customHeight="1">
      <c r="A20" s="271" t="s">
        <v>18</v>
      </c>
      <c r="B20" s="199" t="s">
        <v>18</v>
      </c>
      <c r="C20" s="217" t="s">
        <v>20</v>
      </c>
      <c r="D20" s="190" t="s">
        <v>26</v>
      </c>
      <c r="E20" s="187" t="s">
        <v>45</v>
      </c>
      <c r="F20" s="187" t="s">
        <v>53</v>
      </c>
      <c r="G20" s="114" t="s">
        <v>29</v>
      </c>
      <c r="H20" s="115">
        <v>184700</v>
      </c>
      <c r="I20" s="116">
        <v>182500</v>
      </c>
      <c r="J20" s="116">
        <v>153000</v>
      </c>
      <c r="K20" s="117">
        <v>2200</v>
      </c>
      <c r="L20" s="115">
        <v>202500</v>
      </c>
      <c r="M20" s="116">
        <v>201000</v>
      </c>
      <c r="N20" s="116">
        <v>174800</v>
      </c>
      <c r="O20" s="117">
        <v>1500</v>
      </c>
      <c r="P20" s="118">
        <v>209400</v>
      </c>
      <c r="Q20" s="117">
        <v>251400</v>
      </c>
      <c r="R20" s="69"/>
      <c r="S20" s="196" t="s">
        <v>71</v>
      </c>
      <c r="T20" s="153">
        <v>13000</v>
      </c>
      <c r="U20" s="153">
        <v>14000</v>
      </c>
      <c r="V20" s="153">
        <v>15000</v>
      </c>
      <c r="W20" s="3"/>
    </row>
    <row r="21" spans="1:23" ht="15" customHeight="1">
      <c r="A21" s="271"/>
      <c r="B21" s="199"/>
      <c r="C21" s="235"/>
      <c r="D21" s="191"/>
      <c r="E21" s="189"/>
      <c r="F21" s="189"/>
      <c r="G21" s="114" t="s">
        <v>40</v>
      </c>
      <c r="H21" s="115">
        <v>3400</v>
      </c>
      <c r="I21" s="119">
        <v>3400</v>
      </c>
      <c r="J21" s="119">
        <v>0</v>
      </c>
      <c r="K21" s="117">
        <v>0</v>
      </c>
      <c r="L21" s="115">
        <v>1500</v>
      </c>
      <c r="M21" s="119">
        <v>1500</v>
      </c>
      <c r="N21" s="119">
        <v>0</v>
      </c>
      <c r="O21" s="117">
        <v>0</v>
      </c>
      <c r="P21" s="118">
        <v>1500</v>
      </c>
      <c r="Q21" s="120">
        <v>1500</v>
      </c>
      <c r="R21" s="121"/>
      <c r="S21" s="196"/>
      <c r="T21" s="153"/>
      <c r="U21" s="153"/>
      <c r="V21" s="153"/>
      <c r="W21" s="3"/>
    </row>
    <row r="22" spans="1:23" ht="11.25" customHeight="1">
      <c r="A22" s="271"/>
      <c r="B22" s="199"/>
      <c r="C22" s="218"/>
      <c r="D22" s="192"/>
      <c r="E22" s="188"/>
      <c r="F22" s="188"/>
      <c r="G22" s="123" t="s">
        <v>12</v>
      </c>
      <c r="H22" s="124">
        <v>188100</v>
      </c>
      <c r="I22" s="125">
        <v>185900</v>
      </c>
      <c r="J22" s="125">
        <v>153000</v>
      </c>
      <c r="K22" s="126">
        <v>2200</v>
      </c>
      <c r="L22" s="124">
        <v>204000</v>
      </c>
      <c r="M22" s="125">
        <v>202500</v>
      </c>
      <c r="N22" s="125">
        <v>174800</v>
      </c>
      <c r="O22" s="126">
        <v>1500</v>
      </c>
      <c r="P22" s="127">
        <v>210900</v>
      </c>
      <c r="Q22" s="126">
        <v>252900</v>
      </c>
      <c r="R22" s="60"/>
      <c r="S22" s="196"/>
      <c r="T22" s="128"/>
      <c r="U22" s="128"/>
      <c r="V22" s="128"/>
      <c r="W22" s="3"/>
    </row>
    <row r="23" spans="1:23" ht="33.75">
      <c r="A23" s="271" t="s">
        <v>18</v>
      </c>
      <c r="B23" s="199" t="s">
        <v>18</v>
      </c>
      <c r="C23" s="193" t="s">
        <v>21</v>
      </c>
      <c r="D23" s="190" t="s">
        <v>50</v>
      </c>
      <c r="E23" s="187" t="s">
        <v>43</v>
      </c>
      <c r="F23" s="187" t="s">
        <v>55</v>
      </c>
      <c r="G23" s="129" t="s">
        <v>29</v>
      </c>
      <c r="H23" s="48">
        <v>547900</v>
      </c>
      <c r="I23" s="56">
        <v>547900</v>
      </c>
      <c r="J23" s="56">
        <v>481400</v>
      </c>
      <c r="K23" s="60">
        <v>0</v>
      </c>
      <c r="L23" s="48">
        <v>769600</v>
      </c>
      <c r="M23" s="56">
        <v>639600</v>
      </c>
      <c r="N23" s="56">
        <v>549600</v>
      </c>
      <c r="O23" s="60">
        <v>130000</v>
      </c>
      <c r="P23" s="66">
        <v>690000</v>
      </c>
      <c r="Q23" s="60">
        <v>705000</v>
      </c>
      <c r="R23" s="60"/>
      <c r="S23" s="110" t="s">
        <v>72</v>
      </c>
      <c r="T23" s="41">
        <v>12200</v>
      </c>
      <c r="U23" s="41">
        <v>12100</v>
      </c>
      <c r="V23" s="41">
        <v>12000</v>
      </c>
      <c r="W23" s="3"/>
    </row>
    <row r="24" spans="1:23" ht="21.75" customHeight="1">
      <c r="A24" s="271"/>
      <c r="B24" s="199"/>
      <c r="C24" s="193"/>
      <c r="D24" s="191"/>
      <c r="E24" s="189"/>
      <c r="F24" s="189"/>
      <c r="G24" s="129" t="s">
        <v>40</v>
      </c>
      <c r="H24" s="48">
        <v>300</v>
      </c>
      <c r="I24" s="49">
        <v>300</v>
      </c>
      <c r="J24" s="49">
        <v>0</v>
      </c>
      <c r="K24" s="60">
        <v>0</v>
      </c>
      <c r="L24" s="48">
        <v>300</v>
      </c>
      <c r="M24" s="49">
        <v>300</v>
      </c>
      <c r="N24" s="49">
        <v>0</v>
      </c>
      <c r="O24" s="60">
        <v>0</v>
      </c>
      <c r="P24" s="66">
        <v>300</v>
      </c>
      <c r="Q24" s="60">
        <v>400</v>
      </c>
      <c r="R24" s="60"/>
      <c r="S24" s="130"/>
      <c r="T24" s="112"/>
      <c r="U24" s="112"/>
      <c r="V24" s="112"/>
      <c r="W24" s="3"/>
    </row>
    <row r="25" spans="1:23" ht="11.25" customHeight="1">
      <c r="A25" s="271"/>
      <c r="B25" s="199"/>
      <c r="C25" s="193"/>
      <c r="D25" s="192"/>
      <c r="E25" s="188"/>
      <c r="F25" s="188"/>
      <c r="G25" s="123" t="s">
        <v>12</v>
      </c>
      <c r="H25" s="131">
        <f>SUM(H23:H24)</f>
        <v>548200</v>
      </c>
      <c r="I25" s="132">
        <v>548200</v>
      </c>
      <c r="J25" s="132">
        <v>481400</v>
      </c>
      <c r="K25" s="133">
        <v>0</v>
      </c>
      <c r="L25" s="131">
        <v>769900</v>
      </c>
      <c r="M25" s="132">
        <v>639900</v>
      </c>
      <c r="N25" s="132">
        <v>549600</v>
      </c>
      <c r="O25" s="133">
        <v>130000</v>
      </c>
      <c r="P25" s="134">
        <v>690300</v>
      </c>
      <c r="Q25" s="133">
        <v>705400</v>
      </c>
      <c r="R25" s="60"/>
      <c r="S25" s="111"/>
      <c r="T25" s="135"/>
      <c r="U25" s="135"/>
      <c r="V25" s="135"/>
      <c r="W25" s="4"/>
    </row>
    <row r="26" spans="1:23" ht="11.25">
      <c r="A26" s="202" t="s">
        <v>18</v>
      </c>
      <c r="B26" s="200" t="s">
        <v>18</v>
      </c>
      <c r="C26" s="235" t="s">
        <v>22</v>
      </c>
      <c r="D26" s="190" t="s">
        <v>27</v>
      </c>
      <c r="E26" s="187" t="s">
        <v>46</v>
      </c>
      <c r="F26" s="187" t="s">
        <v>54</v>
      </c>
      <c r="G26" s="23" t="s">
        <v>29</v>
      </c>
      <c r="H26" s="48">
        <v>16000</v>
      </c>
      <c r="I26" s="48">
        <v>16000</v>
      </c>
      <c r="J26" s="56">
        <v>0</v>
      </c>
      <c r="K26" s="57">
        <v>0</v>
      </c>
      <c r="L26" s="48">
        <v>20000</v>
      </c>
      <c r="M26" s="56">
        <v>20000</v>
      </c>
      <c r="N26" s="56">
        <v>0</v>
      </c>
      <c r="O26" s="57">
        <v>0</v>
      </c>
      <c r="P26" s="68">
        <v>20000</v>
      </c>
      <c r="Q26" s="69">
        <v>20000</v>
      </c>
      <c r="R26" s="69"/>
      <c r="S26" s="219" t="s">
        <v>73</v>
      </c>
      <c r="T26" s="41">
        <v>2</v>
      </c>
      <c r="U26" s="41">
        <v>2</v>
      </c>
      <c r="V26" s="41">
        <v>2</v>
      </c>
      <c r="W26" s="4"/>
    </row>
    <row r="27" spans="1:23" ht="11.25" customHeight="1">
      <c r="A27" s="203"/>
      <c r="B27" s="201"/>
      <c r="C27" s="218"/>
      <c r="D27" s="192"/>
      <c r="E27" s="188"/>
      <c r="F27" s="188"/>
      <c r="G27" s="26" t="s">
        <v>12</v>
      </c>
      <c r="H27" s="53">
        <v>16000</v>
      </c>
      <c r="I27" s="53">
        <v>16000</v>
      </c>
      <c r="J27" s="54">
        <v>0</v>
      </c>
      <c r="K27" s="55">
        <v>0</v>
      </c>
      <c r="L27" s="53">
        <v>20000</v>
      </c>
      <c r="M27" s="54">
        <v>20000</v>
      </c>
      <c r="N27" s="54">
        <v>0</v>
      </c>
      <c r="O27" s="55">
        <v>0</v>
      </c>
      <c r="P27" s="58">
        <v>20000</v>
      </c>
      <c r="Q27" s="58">
        <v>20000</v>
      </c>
      <c r="R27" s="67"/>
      <c r="S27" s="220"/>
      <c r="T27" s="34"/>
      <c r="U27" s="34"/>
      <c r="V27" s="34"/>
      <c r="W27" s="30"/>
    </row>
    <row r="28" spans="1:23" ht="17.25" customHeight="1">
      <c r="A28" s="202" t="s">
        <v>18</v>
      </c>
      <c r="B28" s="200" t="s">
        <v>18</v>
      </c>
      <c r="C28" s="217" t="s">
        <v>23</v>
      </c>
      <c r="D28" s="190" t="s">
        <v>31</v>
      </c>
      <c r="E28" s="187" t="s">
        <v>48</v>
      </c>
      <c r="F28" s="187" t="s">
        <v>54</v>
      </c>
      <c r="G28" s="23" t="s">
        <v>29</v>
      </c>
      <c r="H28" s="48">
        <v>6000</v>
      </c>
      <c r="I28" s="56">
        <v>6000</v>
      </c>
      <c r="J28" s="56">
        <v>0</v>
      </c>
      <c r="K28" s="57">
        <v>0</v>
      </c>
      <c r="L28" s="48">
        <v>85000</v>
      </c>
      <c r="M28" s="56">
        <v>85000</v>
      </c>
      <c r="N28" s="56">
        <v>0</v>
      </c>
      <c r="O28" s="57">
        <v>0</v>
      </c>
      <c r="P28" s="66">
        <v>85000</v>
      </c>
      <c r="Q28" s="57">
        <v>85000</v>
      </c>
      <c r="R28" s="70"/>
      <c r="S28" s="227" t="s">
        <v>74</v>
      </c>
      <c r="T28" s="22">
        <v>3</v>
      </c>
      <c r="U28" s="36">
        <v>3</v>
      </c>
      <c r="V28" s="36">
        <v>3</v>
      </c>
      <c r="W28" s="3"/>
    </row>
    <row r="29" spans="1:23" ht="17.25" customHeight="1" thickBot="1">
      <c r="A29" s="203"/>
      <c r="B29" s="201"/>
      <c r="C29" s="276"/>
      <c r="D29" s="208"/>
      <c r="E29" s="232"/>
      <c r="F29" s="232"/>
      <c r="G29" s="27" t="s">
        <v>12</v>
      </c>
      <c r="H29" s="61">
        <v>6000</v>
      </c>
      <c r="I29" s="62">
        <v>6000</v>
      </c>
      <c r="J29" s="62">
        <v>0</v>
      </c>
      <c r="K29" s="63">
        <v>0</v>
      </c>
      <c r="L29" s="61">
        <v>85000</v>
      </c>
      <c r="M29" s="62">
        <v>85000</v>
      </c>
      <c r="N29" s="62">
        <v>0</v>
      </c>
      <c r="O29" s="63">
        <v>0</v>
      </c>
      <c r="P29" s="71">
        <v>85000</v>
      </c>
      <c r="Q29" s="63">
        <v>85000</v>
      </c>
      <c r="R29" s="63"/>
      <c r="S29" s="228"/>
      <c r="T29" s="38"/>
      <c r="U29" s="38"/>
      <c r="V29" s="38"/>
      <c r="W29" s="3"/>
    </row>
    <row r="30" spans="1:23" ht="15" customHeight="1" thickBot="1">
      <c r="A30" s="136" t="s">
        <v>18</v>
      </c>
      <c r="B30" s="137" t="s">
        <v>18</v>
      </c>
      <c r="C30" s="229" t="s">
        <v>13</v>
      </c>
      <c r="D30" s="230"/>
      <c r="E30" s="230"/>
      <c r="F30" s="230"/>
      <c r="G30" s="231"/>
      <c r="H30" s="64">
        <f>H17+H19+H22+H27+H29+H25</f>
        <v>1621400</v>
      </c>
      <c r="I30" s="64">
        <f t="shared" ref="I30:Q30" si="0">I17+I19+I22+I27+I29+I25</f>
        <v>1348300</v>
      </c>
      <c r="J30" s="64">
        <f t="shared" si="0"/>
        <v>1151800</v>
      </c>
      <c r="K30" s="64">
        <f t="shared" si="0"/>
        <v>272400</v>
      </c>
      <c r="L30" s="64">
        <f t="shared" si="0"/>
        <v>1998600</v>
      </c>
      <c r="M30" s="64">
        <f t="shared" si="0"/>
        <v>1672000</v>
      </c>
      <c r="N30" s="64">
        <f t="shared" si="0"/>
        <v>1336200</v>
      </c>
      <c r="O30" s="64">
        <f t="shared" si="0"/>
        <v>326600</v>
      </c>
      <c r="P30" s="64">
        <f t="shared" si="0"/>
        <v>1993100</v>
      </c>
      <c r="Q30" s="64">
        <f t="shared" si="0"/>
        <v>2103800</v>
      </c>
      <c r="R30" s="64" t="e">
        <f>R17+#REF!+R19+R22+R27+R29+R25</f>
        <v>#REF!</v>
      </c>
      <c r="S30" s="21" t="s">
        <v>34</v>
      </c>
      <c r="T30" s="21" t="s">
        <v>34</v>
      </c>
      <c r="U30" s="21" t="s">
        <v>34</v>
      </c>
      <c r="V30" s="21" t="s">
        <v>34</v>
      </c>
      <c r="W30" s="3"/>
    </row>
    <row r="31" spans="1:23" ht="20.25" customHeight="1" thickBot="1">
      <c r="A31" s="108" t="s">
        <v>18</v>
      </c>
      <c r="B31" s="43" t="s">
        <v>19</v>
      </c>
      <c r="C31" s="223" t="s">
        <v>35</v>
      </c>
      <c r="D31" s="224"/>
      <c r="E31" s="224"/>
      <c r="F31" s="224"/>
      <c r="G31" s="224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5"/>
      <c r="U31" s="225"/>
      <c r="V31" s="226"/>
      <c r="W31" s="3"/>
    </row>
    <row r="32" spans="1:23" ht="32.25" customHeight="1">
      <c r="A32" s="272">
        <v>1</v>
      </c>
      <c r="B32" s="274" t="s">
        <v>19</v>
      </c>
      <c r="C32" s="275" t="s">
        <v>18</v>
      </c>
      <c r="D32" s="216" t="s">
        <v>59</v>
      </c>
      <c r="E32" s="233"/>
      <c r="F32" s="194" t="s">
        <v>49</v>
      </c>
      <c r="G32" s="24" t="s">
        <v>29</v>
      </c>
      <c r="H32" s="147">
        <v>43412</v>
      </c>
      <c r="I32" s="72">
        <v>43412</v>
      </c>
      <c r="J32" s="72">
        <v>0</v>
      </c>
      <c r="K32" s="73">
        <v>0</v>
      </c>
      <c r="L32" s="72">
        <v>56000</v>
      </c>
      <c r="M32" s="72">
        <v>56000</v>
      </c>
      <c r="N32" s="72">
        <v>0</v>
      </c>
      <c r="O32" s="73">
        <v>0</v>
      </c>
      <c r="P32" s="74">
        <v>57000</v>
      </c>
      <c r="Q32" s="74">
        <v>57000</v>
      </c>
      <c r="R32" s="74"/>
      <c r="S32" s="221" t="s">
        <v>75</v>
      </c>
      <c r="T32" s="209">
        <v>30</v>
      </c>
      <c r="U32" s="209">
        <v>30</v>
      </c>
      <c r="V32" s="209">
        <v>30</v>
      </c>
    </row>
    <row r="33" spans="1:36" ht="30.75" customHeight="1" thickBot="1">
      <c r="A33" s="273"/>
      <c r="B33" s="199"/>
      <c r="C33" s="193"/>
      <c r="D33" s="155"/>
      <c r="E33" s="158"/>
      <c r="F33" s="154"/>
      <c r="G33" s="145" t="s">
        <v>12</v>
      </c>
      <c r="H33" s="148">
        <v>43412</v>
      </c>
      <c r="I33" s="104">
        <v>43412</v>
      </c>
      <c r="J33" s="104">
        <v>0</v>
      </c>
      <c r="K33" s="105">
        <v>0</v>
      </c>
      <c r="L33" s="103">
        <v>56000</v>
      </c>
      <c r="M33" s="104">
        <v>56000</v>
      </c>
      <c r="N33" s="104">
        <v>0</v>
      </c>
      <c r="O33" s="105">
        <v>0</v>
      </c>
      <c r="P33" s="106">
        <v>57000</v>
      </c>
      <c r="Q33" s="106">
        <v>57000</v>
      </c>
      <c r="R33" s="66"/>
      <c r="S33" s="222"/>
      <c r="T33" s="210"/>
      <c r="U33" s="210"/>
      <c r="V33" s="210"/>
      <c r="W33" s="3"/>
    </row>
    <row r="34" spans="1:36" ht="17.25" hidden="1" customHeight="1">
      <c r="A34" s="197" t="s">
        <v>18</v>
      </c>
      <c r="B34" s="199" t="s">
        <v>19</v>
      </c>
      <c r="C34" s="193"/>
      <c r="D34" s="155"/>
      <c r="E34" s="158"/>
      <c r="F34" s="154"/>
      <c r="G34" s="26" t="s">
        <v>12</v>
      </c>
      <c r="H34" s="59">
        <f>SUM(H32:H33)</f>
        <v>86824</v>
      </c>
      <c r="I34" s="54">
        <f t="shared" ref="I34:R34" si="1">SUM(I32:I33)</f>
        <v>86824</v>
      </c>
      <c r="J34" s="59">
        <f t="shared" si="1"/>
        <v>0</v>
      </c>
      <c r="K34" s="55">
        <f t="shared" si="1"/>
        <v>0</v>
      </c>
      <c r="L34" s="53"/>
      <c r="M34" s="54">
        <f t="shared" si="1"/>
        <v>112000</v>
      </c>
      <c r="N34" s="54">
        <f t="shared" si="1"/>
        <v>0</v>
      </c>
      <c r="O34" s="55">
        <f t="shared" si="1"/>
        <v>0</v>
      </c>
      <c r="P34" s="55">
        <f t="shared" si="1"/>
        <v>114000</v>
      </c>
      <c r="Q34" s="55"/>
      <c r="R34" s="58">
        <f t="shared" si="1"/>
        <v>0</v>
      </c>
      <c r="S34" s="157"/>
      <c r="T34" s="38">
        <v>2</v>
      </c>
      <c r="U34" s="37"/>
      <c r="V34" s="38"/>
      <c r="W34" s="3"/>
    </row>
    <row r="35" spans="1:36" ht="17.25" hidden="1" customHeight="1">
      <c r="A35" s="197"/>
      <c r="B35" s="199"/>
      <c r="C35" s="193" t="s">
        <v>18</v>
      </c>
      <c r="D35" s="155" t="s">
        <v>51</v>
      </c>
      <c r="E35" s="158" t="s">
        <v>41</v>
      </c>
      <c r="F35" s="154" t="s">
        <v>54</v>
      </c>
      <c r="G35" s="23" t="s">
        <v>29</v>
      </c>
      <c r="H35" s="86">
        <v>249300</v>
      </c>
      <c r="I35" s="49">
        <v>249300</v>
      </c>
      <c r="J35" s="49">
        <v>0</v>
      </c>
      <c r="K35" s="50">
        <v>0</v>
      </c>
      <c r="L35" s="48">
        <v>459552</v>
      </c>
      <c r="M35" s="49">
        <v>459552</v>
      </c>
      <c r="N35" s="49">
        <v>0</v>
      </c>
      <c r="O35" s="50">
        <v>0</v>
      </c>
      <c r="P35" s="70">
        <v>460000</v>
      </c>
      <c r="Q35" s="70">
        <v>460000</v>
      </c>
      <c r="R35" s="70"/>
      <c r="S35" s="156" t="s">
        <v>57</v>
      </c>
      <c r="T35" s="22">
        <v>60</v>
      </c>
      <c r="U35" s="36">
        <v>80</v>
      </c>
      <c r="V35" s="22">
        <v>80</v>
      </c>
      <c r="W35" s="30"/>
    </row>
    <row r="36" spans="1:36" ht="17.25" hidden="1" customHeight="1">
      <c r="A36" s="197"/>
      <c r="B36" s="199"/>
      <c r="C36" s="193"/>
      <c r="D36" s="155"/>
      <c r="E36" s="158"/>
      <c r="F36" s="154"/>
      <c r="G36" s="26" t="s">
        <v>12</v>
      </c>
      <c r="H36" s="149">
        <v>249300</v>
      </c>
      <c r="I36" s="62">
        <f t="shared" ref="I36:R36" si="2">SUM(I35)</f>
        <v>249300</v>
      </c>
      <c r="J36" s="149">
        <f t="shared" si="2"/>
        <v>0</v>
      </c>
      <c r="K36" s="77">
        <f t="shared" si="2"/>
        <v>0</v>
      </c>
      <c r="L36" s="61">
        <f t="shared" si="2"/>
        <v>459552</v>
      </c>
      <c r="M36" s="62">
        <f t="shared" si="2"/>
        <v>459552</v>
      </c>
      <c r="N36" s="62">
        <f t="shared" si="2"/>
        <v>0</v>
      </c>
      <c r="O36" s="77">
        <f t="shared" si="2"/>
        <v>0</v>
      </c>
      <c r="P36" s="71">
        <f t="shared" si="2"/>
        <v>460000</v>
      </c>
      <c r="Q36" s="77">
        <v>460000</v>
      </c>
      <c r="R36" s="77">
        <f t="shared" si="2"/>
        <v>0</v>
      </c>
      <c r="S36" s="157"/>
      <c r="T36" s="29">
        <f>SUM(T35)</f>
        <v>60</v>
      </c>
      <c r="U36" s="29">
        <f>SUM(U34:U35)</f>
        <v>80</v>
      </c>
      <c r="V36" s="29">
        <f>SUM(V34:V35)</f>
        <v>80</v>
      </c>
      <c r="W36" s="3"/>
    </row>
    <row r="37" spans="1:36" ht="29.25" customHeight="1">
      <c r="A37" s="197" t="s">
        <v>18</v>
      </c>
      <c r="B37" s="199" t="s">
        <v>19</v>
      </c>
      <c r="C37" s="193" t="s">
        <v>19</v>
      </c>
      <c r="D37" s="155" t="s">
        <v>30</v>
      </c>
      <c r="E37" s="158" t="s">
        <v>42</v>
      </c>
      <c r="F37" s="154" t="s">
        <v>54</v>
      </c>
      <c r="G37" s="146" t="s">
        <v>29</v>
      </c>
      <c r="H37" s="52">
        <v>2000</v>
      </c>
      <c r="I37" s="56">
        <v>2000</v>
      </c>
      <c r="J37" s="56">
        <v>0</v>
      </c>
      <c r="K37" s="73">
        <v>0</v>
      </c>
      <c r="L37" s="52">
        <v>6000</v>
      </c>
      <c r="M37" s="56">
        <v>6000</v>
      </c>
      <c r="N37" s="56">
        <v>0</v>
      </c>
      <c r="O37" s="52">
        <v>0</v>
      </c>
      <c r="P37" s="78">
        <v>7000</v>
      </c>
      <c r="Q37" s="87">
        <v>7000</v>
      </c>
      <c r="R37" s="87"/>
      <c r="S37" s="212" t="s">
        <v>76</v>
      </c>
      <c r="T37" s="22">
        <v>10</v>
      </c>
      <c r="U37" s="36">
        <v>10</v>
      </c>
      <c r="V37" s="22">
        <v>10</v>
      </c>
      <c r="W37" s="3"/>
    </row>
    <row r="38" spans="1:36" ht="29.25" customHeight="1" thickBot="1">
      <c r="A38" s="197"/>
      <c r="B38" s="199"/>
      <c r="C38" s="193"/>
      <c r="D38" s="155"/>
      <c r="E38" s="158"/>
      <c r="F38" s="154"/>
      <c r="G38" s="26" t="s">
        <v>12</v>
      </c>
      <c r="H38" s="59">
        <f>SUM(H37)</f>
        <v>2000</v>
      </c>
      <c r="I38" s="54">
        <f t="shared" ref="I38:R38" si="3">SUM(I37)</f>
        <v>2000</v>
      </c>
      <c r="J38" s="59">
        <f t="shared" si="3"/>
        <v>0</v>
      </c>
      <c r="K38" s="76">
        <f t="shared" si="3"/>
        <v>0</v>
      </c>
      <c r="L38" s="59">
        <f t="shared" si="3"/>
        <v>6000</v>
      </c>
      <c r="M38" s="54">
        <f t="shared" si="3"/>
        <v>6000</v>
      </c>
      <c r="N38" s="54">
        <f t="shared" si="3"/>
        <v>0</v>
      </c>
      <c r="O38" s="76">
        <f t="shared" si="3"/>
        <v>0</v>
      </c>
      <c r="P38" s="67">
        <v>7000</v>
      </c>
      <c r="Q38" s="67">
        <v>7000</v>
      </c>
      <c r="R38" s="67">
        <f t="shared" si="3"/>
        <v>0</v>
      </c>
      <c r="S38" s="213"/>
      <c r="T38" s="29"/>
      <c r="U38" s="29"/>
      <c r="V38" s="29"/>
      <c r="W38" s="3"/>
    </row>
    <row r="39" spans="1:36" ht="44.25" customHeight="1">
      <c r="A39" s="202" t="s">
        <v>18</v>
      </c>
      <c r="B39" s="200" t="s">
        <v>19</v>
      </c>
      <c r="C39" s="193" t="s">
        <v>20</v>
      </c>
      <c r="D39" s="155" t="s">
        <v>60</v>
      </c>
      <c r="E39" s="143"/>
      <c r="F39" s="144"/>
      <c r="G39" s="122" t="s">
        <v>29</v>
      </c>
      <c r="H39" s="86" t="s">
        <v>68</v>
      </c>
      <c r="I39" s="56">
        <v>261084</v>
      </c>
      <c r="J39" s="52">
        <v>0</v>
      </c>
      <c r="K39" s="75">
        <v>0</v>
      </c>
      <c r="L39" s="86">
        <v>284500</v>
      </c>
      <c r="M39" s="56">
        <v>284500</v>
      </c>
      <c r="N39" s="56">
        <v>0</v>
      </c>
      <c r="O39" s="75">
        <v>0</v>
      </c>
      <c r="P39" s="66">
        <v>285000</v>
      </c>
      <c r="Q39" s="66">
        <v>285000</v>
      </c>
      <c r="R39" s="67"/>
      <c r="S39" s="142" t="s">
        <v>77</v>
      </c>
      <c r="T39" s="41">
        <v>20</v>
      </c>
      <c r="U39" s="107">
        <v>20</v>
      </c>
      <c r="V39" s="41">
        <v>20</v>
      </c>
      <c r="W39" s="3"/>
    </row>
    <row r="40" spans="1:36" ht="29.25" customHeight="1">
      <c r="A40" s="203"/>
      <c r="B40" s="201"/>
      <c r="C40" s="193"/>
      <c r="D40" s="155"/>
      <c r="E40" s="143"/>
      <c r="F40" s="144"/>
      <c r="G40" s="26" t="s">
        <v>12</v>
      </c>
      <c r="H40" s="59">
        <v>261084</v>
      </c>
      <c r="I40" s="99">
        <v>261084</v>
      </c>
      <c r="J40" s="150">
        <v>0</v>
      </c>
      <c r="K40" s="100">
        <v>0</v>
      </c>
      <c r="L40" s="59">
        <v>284500</v>
      </c>
      <c r="M40" s="99">
        <v>284500</v>
      </c>
      <c r="N40" s="99">
        <v>0</v>
      </c>
      <c r="O40" s="100">
        <v>0</v>
      </c>
      <c r="P40" s="67">
        <v>285000</v>
      </c>
      <c r="Q40" s="67">
        <v>285000</v>
      </c>
      <c r="R40" s="67"/>
      <c r="S40" s="142"/>
      <c r="T40" s="34"/>
      <c r="U40" s="101"/>
      <c r="V40" s="34"/>
      <c r="W40" s="3"/>
    </row>
    <row r="41" spans="1:36" ht="29.25" customHeight="1">
      <c r="A41" s="197" t="s">
        <v>18</v>
      </c>
      <c r="B41" s="199" t="s">
        <v>19</v>
      </c>
      <c r="C41" s="193" t="s">
        <v>21</v>
      </c>
      <c r="D41" s="155" t="s">
        <v>61</v>
      </c>
      <c r="E41" s="158"/>
      <c r="F41" s="154" t="s">
        <v>49</v>
      </c>
      <c r="G41" s="23" t="s">
        <v>29</v>
      </c>
      <c r="H41" s="86">
        <v>5000</v>
      </c>
      <c r="I41" s="56">
        <v>5000</v>
      </c>
      <c r="J41" s="56">
        <v>0</v>
      </c>
      <c r="K41" s="75">
        <v>0</v>
      </c>
      <c r="L41" s="86">
        <v>10000</v>
      </c>
      <c r="M41" s="56">
        <v>10000</v>
      </c>
      <c r="N41" s="56">
        <v>0</v>
      </c>
      <c r="O41" s="75">
        <v>0</v>
      </c>
      <c r="P41" s="88">
        <v>11000</v>
      </c>
      <c r="Q41" s="88">
        <v>12000</v>
      </c>
      <c r="R41" s="88"/>
      <c r="S41" s="156" t="s">
        <v>73</v>
      </c>
      <c r="T41" s="22">
        <v>3</v>
      </c>
      <c r="U41" s="36">
        <v>3</v>
      </c>
      <c r="V41" s="22">
        <v>3</v>
      </c>
      <c r="W41" s="3"/>
    </row>
    <row r="42" spans="1:36" ht="28.5" customHeight="1" thickBot="1">
      <c r="A42" s="198"/>
      <c r="B42" s="207"/>
      <c r="C42" s="195"/>
      <c r="D42" s="211"/>
      <c r="E42" s="214"/>
      <c r="F42" s="215"/>
      <c r="G42" s="141" t="s">
        <v>12</v>
      </c>
      <c r="H42" s="79">
        <f>SUM(H41)</f>
        <v>5000</v>
      </c>
      <c r="I42" s="84">
        <f t="shared" ref="I42:R42" si="4">SUM(I41)</f>
        <v>5000</v>
      </c>
      <c r="J42" s="79">
        <f t="shared" si="4"/>
        <v>0</v>
      </c>
      <c r="K42" s="85">
        <f t="shared" si="4"/>
        <v>0</v>
      </c>
      <c r="L42" s="79">
        <f t="shared" si="4"/>
        <v>10000</v>
      </c>
      <c r="M42" s="84">
        <f t="shared" si="4"/>
        <v>10000</v>
      </c>
      <c r="N42" s="84">
        <f t="shared" si="4"/>
        <v>0</v>
      </c>
      <c r="O42" s="85">
        <f t="shared" si="4"/>
        <v>0</v>
      </c>
      <c r="P42" s="89">
        <f t="shared" si="4"/>
        <v>11000</v>
      </c>
      <c r="Q42" s="89">
        <v>12000</v>
      </c>
      <c r="R42" s="89">
        <f t="shared" si="4"/>
        <v>0</v>
      </c>
      <c r="S42" s="157"/>
      <c r="T42" s="29">
        <v>0</v>
      </c>
      <c r="U42" s="29">
        <v>0</v>
      </c>
      <c r="V42" s="29">
        <v>0</v>
      </c>
      <c r="W42" s="3"/>
    </row>
    <row r="43" spans="1:36" ht="12" thickBot="1">
      <c r="A43" s="108" t="s">
        <v>18</v>
      </c>
      <c r="B43" s="109" t="s">
        <v>19</v>
      </c>
      <c r="C43" s="204" t="s">
        <v>13</v>
      </c>
      <c r="D43" s="205"/>
      <c r="E43" s="205"/>
      <c r="F43" s="205"/>
      <c r="G43" s="206"/>
      <c r="H43" s="140">
        <f>SUM(H33,H38,H40,H42)</f>
        <v>311496</v>
      </c>
      <c r="I43" s="64">
        <f t="shared" ref="I43:Q43" si="5">SUM(I33,I38,I40,I42)</f>
        <v>311496</v>
      </c>
      <c r="J43" s="64">
        <f t="shared" si="5"/>
        <v>0</v>
      </c>
      <c r="K43" s="64">
        <f t="shared" si="5"/>
        <v>0</v>
      </c>
      <c r="L43" s="64">
        <f t="shared" si="5"/>
        <v>356500</v>
      </c>
      <c r="M43" s="64">
        <f t="shared" si="5"/>
        <v>356500</v>
      </c>
      <c r="N43" s="64">
        <f t="shared" si="5"/>
        <v>0</v>
      </c>
      <c r="O43" s="64">
        <f t="shared" si="5"/>
        <v>0</v>
      </c>
      <c r="P43" s="64">
        <f t="shared" si="5"/>
        <v>360000</v>
      </c>
      <c r="Q43" s="64">
        <f t="shared" si="5"/>
        <v>361000</v>
      </c>
      <c r="R43" s="64" t="e">
        <f>R36+R38+#REF!+#REF!</f>
        <v>#REF!</v>
      </c>
      <c r="S43" s="90" t="s">
        <v>34</v>
      </c>
      <c r="T43" s="33" t="s">
        <v>34</v>
      </c>
      <c r="U43" s="39" t="s">
        <v>34</v>
      </c>
      <c r="V43" s="35" t="s">
        <v>34</v>
      </c>
      <c r="W43" s="3"/>
    </row>
    <row r="44" spans="1:36" ht="13.5" customHeight="1" thickBot="1">
      <c r="A44" s="236" t="s">
        <v>14</v>
      </c>
      <c r="B44" s="237"/>
      <c r="C44" s="237"/>
      <c r="D44" s="237"/>
      <c r="E44" s="237"/>
      <c r="F44" s="237"/>
      <c r="G44" s="238"/>
      <c r="H44" s="81">
        <f t="shared" ref="H44:R44" si="6">H30+H43</f>
        <v>1932896</v>
      </c>
      <c r="I44" s="80">
        <f t="shared" si="6"/>
        <v>1659796</v>
      </c>
      <c r="J44" s="80">
        <f t="shared" si="6"/>
        <v>1151800</v>
      </c>
      <c r="K44" s="80">
        <f t="shared" si="6"/>
        <v>272400</v>
      </c>
      <c r="L44" s="80">
        <f t="shared" si="6"/>
        <v>2355100</v>
      </c>
      <c r="M44" s="80">
        <f t="shared" si="6"/>
        <v>2028500</v>
      </c>
      <c r="N44" s="80">
        <f t="shared" si="6"/>
        <v>1336200</v>
      </c>
      <c r="O44" s="80">
        <f t="shared" si="6"/>
        <v>326600</v>
      </c>
      <c r="P44" s="81">
        <f t="shared" si="6"/>
        <v>2353100</v>
      </c>
      <c r="Q44" s="81">
        <f t="shared" si="6"/>
        <v>2464800</v>
      </c>
      <c r="R44" s="80" t="e">
        <f t="shared" si="6"/>
        <v>#REF!</v>
      </c>
      <c r="S44" s="31" t="s">
        <v>34</v>
      </c>
      <c r="T44" s="31" t="s">
        <v>34</v>
      </c>
      <c r="U44" s="31" t="s">
        <v>34</v>
      </c>
      <c r="V44" s="40" t="s">
        <v>34</v>
      </c>
      <c r="W44" s="3"/>
    </row>
    <row r="45" spans="1:36" ht="13.5" customHeight="1" thickBot="1">
      <c r="A45" s="239" t="s">
        <v>15</v>
      </c>
      <c r="B45" s="240"/>
      <c r="C45" s="240"/>
      <c r="D45" s="240"/>
      <c r="E45" s="240"/>
      <c r="F45" s="240"/>
      <c r="G45" s="241"/>
      <c r="H45" s="83">
        <f>H44</f>
        <v>1932896</v>
      </c>
      <c r="I45" s="82">
        <f t="shared" ref="I45:R45" si="7">I44</f>
        <v>1659796</v>
      </c>
      <c r="J45" s="82">
        <f t="shared" si="7"/>
        <v>1151800</v>
      </c>
      <c r="K45" s="82">
        <f t="shared" si="7"/>
        <v>272400</v>
      </c>
      <c r="L45" s="82">
        <f t="shared" si="7"/>
        <v>2355100</v>
      </c>
      <c r="M45" s="82">
        <f t="shared" si="7"/>
        <v>2028500</v>
      </c>
      <c r="N45" s="82">
        <f t="shared" si="7"/>
        <v>1336200</v>
      </c>
      <c r="O45" s="82">
        <f t="shared" si="7"/>
        <v>326600</v>
      </c>
      <c r="P45" s="83">
        <f t="shared" si="7"/>
        <v>2353100</v>
      </c>
      <c r="Q45" s="83">
        <f t="shared" ref="Q45" si="8">Q44</f>
        <v>2464800</v>
      </c>
      <c r="R45" s="82" t="e">
        <f t="shared" si="7"/>
        <v>#REF!</v>
      </c>
      <c r="S45" s="32" t="s">
        <v>34</v>
      </c>
      <c r="T45" s="32" t="s">
        <v>34</v>
      </c>
      <c r="U45" s="32" t="s">
        <v>34</v>
      </c>
      <c r="V45" s="44" t="s">
        <v>34</v>
      </c>
      <c r="W45" s="4"/>
    </row>
    <row r="46" spans="1:36" ht="14.25" customHeight="1">
      <c r="A46" s="138"/>
      <c r="B46" s="15"/>
      <c r="C46" s="15"/>
      <c r="D46" s="15"/>
      <c r="E46" s="15"/>
      <c r="F46" s="15"/>
      <c r="G46" s="15"/>
      <c r="H46" s="6"/>
      <c r="I46" s="6"/>
      <c r="J46" s="6"/>
      <c r="K46" s="6"/>
      <c r="L46" s="6"/>
      <c r="M46" s="6"/>
      <c r="N46" s="6"/>
      <c r="O46" s="6"/>
      <c r="P46" s="7"/>
      <c r="Q46" s="7"/>
      <c r="R46" s="8"/>
      <c r="S46" s="16"/>
      <c r="T46" s="9"/>
      <c r="U46" s="9"/>
      <c r="V46" s="9"/>
      <c r="W46" s="4"/>
    </row>
    <row r="47" spans="1:36" ht="11.25">
      <c r="A47" s="139"/>
      <c r="B47" s="139"/>
      <c r="C47" s="15"/>
      <c r="D47" s="15"/>
      <c r="E47" s="15"/>
      <c r="F47" s="15"/>
      <c r="G47" s="15"/>
      <c r="H47" s="6"/>
      <c r="I47" s="6"/>
      <c r="J47" s="6"/>
      <c r="K47" s="6"/>
      <c r="L47" s="6"/>
      <c r="M47" s="6"/>
      <c r="N47" s="6"/>
      <c r="O47" s="6"/>
      <c r="P47" s="7"/>
      <c r="Q47" s="7"/>
      <c r="R47" s="8"/>
      <c r="S47" s="16"/>
      <c r="T47" s="9"/>
      <c r="U47" s="9"/>
      <c r="V47" s="9"/>
      <c r="W47" s="4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1:36" s="10" customFormat="1">
      <c r="A48" s="5"/>
      <c r="B48" s="5"/>
      <c r="C48" s="3"/>
      <c r="D48" s="11"/>
      <c r="E48" s="3"/>
      <c r="F48" s="12"/>
      <c r="G48" s="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4"/>
      <c r="T48" s="3"/>
      <c r="U48" s="3"/>
      <c r="V48" s="3"/>
    </row>
    <row r="49" spans="1:36" s="10" customFormat="1">
      <c r="A49" s="5"/>
      <c r="B49" s="5"/>
      <c r="C49" s="1"/>
      <c r="D49" s="13"/>
      <c r="E49" s="1"/>
      <c r="F49" s="14"/>
      <c r="G49" s="1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"/>
      <c r="T49" s="1"/>
      <c r="U49" s="1"/>
      <c r="V49" s="1"/>
    </row>
    <row r="50" spans="1:36">
      <c r="A50" s="3"/>
      <c r="B50" s="3"/>
      <c r="F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1:36">
      <c r="F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</row>
    <row r="52" spans="1:36">
      <c r="F52" s="14"/>
      <c r="H52" s="12"/>
      <c r="I52" s="14"/>
      <c r="J52" s="14"/>
      <c r="K52" s="14"/>
      <c r="L52" s="14"/>
      <c r="M52" s="14"/>
      <c r="N52" s="14"/>
      <c r="O52" s="14"/>
      <c r="P52" s="14"/>
      <c r="Q52" s="14"/>
      <c r="R52" s="14"/>
    </row>
    <row r="53" spans="1:36">
      <c r="F53" s="14"/>
      <c r="H53" s="14"/>
      <c r="I53" s="14"/>
      <c r="J53" s="14"/>
      <c r="K53" s="14"/>
      <c r="L53" s="12"/>
      <c r="M53" s="12"/>
      <c r="N53" s="14"/>
      <c r="O53" s="14"/>
      <c r="P53" s="14"/>
      <c r="Q53" s="14"/>
      <c r="R53" s="14"/>
      <c r="S53" s="3"/>
    </row>
    <row r="54" spans="1:36">
      <c r="F54" s="14"/>
      <c r="H54" s="14"/>
      <c r="I54" s="14"/>
      <c r="J54" s="14"/>
      <c r="K54" s="14"/>
      <c r="L54" s="12"/>
      <c r="M54" s="12"/>
      <c r="N54" s="12"/>
      <c r="O54" s="14"/>
      <c r="P54" s="14"/>
      <c r="Q54" s="14"/>
      <c r="R54" s="12"/>
      <c r="S54" s="3"/>
      <c r="T54" s="3"/>
    </row>
    <row r="55" spans="1:36">
      <c r="F55" s="14"/>
      <c r="H55" s="14"/>
      <c r="I55" s="14"/>
      <c r="J55" s="14"/>
      <c r="K55" s="14"/>
      <c r="L55" s="14"/>
      <c r="M55" s="12"/>
      <c r="N55" s="12"/>
      <c r="O55" s="14"/>
      <c r="P55" s="14"/>
      <c r="Q55" s="14"/>
      <c r="R55" s="14"/>
    </row>
    <row r="56" spans="1:36">
      <c r="F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</row>
    <row r="57" spans="1:36">
      <c r="F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</row>
    <row r="58" spans="1:36">
      <c r="F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</row>
    <row r="59" spans="1:36">
      <c r="F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</row>
  </sheetData>
  <mergeCells count="115">
    <mergeCell ref="B20:B22"/>
    <mergeCell ref="A23:A25"/>
    <mergeCell ref="B23:B25"/>
    <mergeCell ref="A26:A27"/>
    <mergeCell ref="B26:B27"/>
    <mergeCell ref="A32:A33"/>
    <mergeCell ref="B32:B33"/>
    <mergeCell ref="C39:C40"/>
    <mergeCell ref="C32:C34"/>
    <mergeCell ref="C28:C29"/>
    <mergeCell ref="A44:G44"/>
    <mergeCell ref="A45:G45"/>
    <mergeCell ref="B39:B40"/>
    <mergeCell ref="A39:A40"/>
    <mergeCell ref="G8:G10"/>
    <mergeCell ref="C14:V14"/>
    <mergeCell ref="E15:E17"/>
    <mergeCell ref="E8:E10"/>
    <mergeCell ref="A12:V12"/>
    <mergeCell ref="B13:V13"/>
    <mergeCell ref="A18:A19"/>
    <mergeCell ref="B18:B19"/>
    <mergeCell ref="A15:A17"/>
    <mergeCell ref="B15:B17"/>
    <mergeCell ref="C15:C17"/>
    <mergeCell ref="D15:D17"/>
    <mergeCell ref="M9:N9"/>
    <mergeCell ref="Q8:R10"/>
    <mergeCell ref="C23:C25"/>
    <mergeCell ref="S18:S19"/>
    <mergeCell ref="T9:V9"/>
    <mergeCell ref="D8:D10"/>
    <mergeCell ref="I9:J9"/>
    <mergeCell ref="A20:A22"/>
    <mergeCell ref="C18:C19"/>
    <mergeCell ref="S26:S27"/>
    <mergeCell ref="E18:E19"/>
    <mergeCell ref="V32:V33"/>
    <mergeCell ref="F8:F10"/>
    <mergeCell ref="T32:T33"/>
    <mergeCell ref="D18:D19"/>
    <mergeCell ref="F18:F19"/>
    <mergeCell ref="S32:S34"/>
    <mergeCell ref="C31:V31"/>
    <mergeCell ref="S28:S29"/>
    <mergeCell ref="C30:G30"/>
    <mergeCell ref="F28:F29"/>
    <mergeCell ref="E28:E29"/>
    <mergeCell ref="H9:H10"/>
    <mergeCell ref="E32:E34"/>
    <mergeCell ref="C8:C10"/>
    <mergeCell ref="F15:F17"/>
    <mergeCell ref="S8:V8"/>
    <mergeCell ref="C20:C22"/>
    <mergeCell ref="D20:D22"/>
    <mergeCell ref="C26:C27"/>
    <mergeCell ref="D26:D27"/>
    <mergeCell ref="F26:F27"/>
    <mergeCell ref="A41:A42"/>
    <mergeCell ref="A37:A38"/>
    <mergeCell ref="B37:B38"/>
    <mergeCell ref="A34:A36"/>
    <mergeCell ref="B34:B36"/>
    <mergeCell ref="B28:B29"/>
    <mergeCell ref="A28:A29"/>
    <mergeCell ref="C43:G43"/>
    <mergeCell ref="C37:C38"/>
    <mergeCell ref="B41:B42"/>
    <mergeCell ref="D28:D29"/>
    <mergeCell ref="D37:D38"/>
    <mergeCell ref="D41:D42"/>
    <mergeCell ref="E37:E38"/>
    <mergeCell ref="E41:E42"/>
    <mergeCell ref="F41:F42"/>
    <mergeCell ref="D32:D34"/>
    <mergeCell ref="D39:D40"/>
    <mergeCell ref="E26:E27"/>
    <mergeCell ref="F23:F25"/>
    <mergeCell ref="D23:D25"/>
    <mergeCell ref="E23:E25"/>
    <mergeCell ref="C35:C36"/>
    <mergeCell ref="F32:F34"/>
    <mergeCell ref="C41:C42"/>
    <mergeCell ref="U20:U21"/>
    <mergeCell ref="T20:T21"/>
    <mergeCell ref="S20:S22"/>
    <mergeCell ref="E20:E22"/>
    <mergeCell ref="F20:F22"/>
    <mergeCell ref="U32:U33"/>
    <mergeCell ref="S41:S42"/>
    <mergeCell ref="S37:S38"/>
    <mergeCell ref="L9:L10"/>
    <mergeCell ref="V20:V21"/>
    <mergeCell ref="F37:F38"/>
    <mergeCell ref="D35:D36"/>
    <mergeCell ref="F35:F36"/>
    <mergeCell ref="S35:S36"/>
    <mergeCell ref="E35:E36"/>
    <mergeCell ref="K9:K10"/>
    <mergeCell ref="R1:V1"/>
    <mergeCell ref="S15:S17"/>
    <mergeCell ref="A11:V11"/>
    <mergeCell ref="P8:P10"/>
    <mergeCell ref="A2:V2"/>
    <mergeCell ref="A3:V3"/>
    <mergeCell ref="A4:V4"/>
    <mergeCell ref="A5:V5"/>
    <mergeCell ref="S9:S10"/>
    <mergeCell ref="O9:O10"/>
    <mergeCell ref="H8:K8"/>
    <mergeCell ref="L8:O8"/>
    <mergeCell ref="A6:V6"/>
    <mergeCell ref="A7:V7"/>
    <mergeCell ref="A8:A10"/>
    <mergeCell ref="B8:B10"/>
  </mergeCells>
  <phoneticPr fontId="0" type="noConversion"/>
  <conditionalFormatting sqref="A3:V3 S9">
    <cfRule type="cellIs" dxfId="0" priority="1" stopIfTrue="1" operator="equal">
      <formula>0</formula>
    </cfRule>
  </conditionalFormatting>
  <printOptions horizontalCentered="1"/>
  <pageMargins left="0.39370078740157483" right="0.39370078740157483" top="0.98425196850393704" bottom="0.39370078740157483" header="0.59055118110236227" footer="0.51181102362204722"/>
  <pageSetup paperSize="9" scale="75" orientation="landscape" r:id="rId1"/>
  <headerFooter alignWithMargins="0">
    <oddHeader>&amp;C&amp;P</oddHeader>
  </headerFooter>
  <rowBreaks count="1" manualBreakCount="1">
    <brk id="24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 pr.</vt:lpstr>
      <vt:lpstr>Lapas2</vt:lpstr>
      <vt:lpstr>Lapas3</vt:lpstr>
      <vt:lpstr>'3 pr.'!Print_Area</vt:lpstr>
      <vt:lpstr>'3 pr.'!Print_Titles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2017-02-20T14:59:13Z</cp:lastPrinted>
  <dcterms:created xsi:type="dcterms:W3CDTF">1996-10-14T23:33:28Z</dcterms:created>
  <dcterms:modified xsi:type="dcterms:W3CDTF">2020-01-30T13:30:42Z</dcterms:modified>
</cp:coreProperties>
</file>