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135" windowHeight="9300"/>
  </bookViews>
  <sheets>
    <sheet name="2 pr." sheetId="4" r:id="rId1"/>
  </sheets>
  <definedNames>
    <definedName name="_xlnm.Print_Area" localSheetId="0">'2 pr.'!$A$1:$U$133</definedName>
    <definedName name="_xlnm.Print_Titles" localSheetId="0">'2 pr.'!$8:$10</definedName>
  </definedNames>
  <calcPr calcId="125725"/>
</workbook>
</file>

<file path=xl/calcChain.xml><?xml version="1.0" encoding="utf-8"?>
<calcChain xmlns="http://schemas.openxmlformats.org/spreadsheetml/2006/main">
  <c r="M89" i="4"/>
  <c r="L89"/>
  <c r="M77"/>
  <c r="L77"/>
  <c r="M73"/>
  <c r="L73"/>
  <c r="N77"/>
  <c r="N89"/>
  <c r="N73"/>
  <c r="H94"/>
  <c r="Q33"/>
  <c r="P33"/>
  <c r="O33"/>
  <c r="N33"/>
  <c r="M33"/>
  <c r="K33"/>
  <c r="J33"/>
  <c r="I33"/>
  <c r="H33"/>
  <c r="Q51"/>
  <c r="P51"/>
  <c r="O51"/>
  <c r="N51"/>
  <c r="M51"/>
  <c r="L51"/>
  <c r="K51"/>
  <c r="J51"/>
  <c r="I51"/>
  <c r="H51"/>
  <c r="Q49" l="1"/>
  <c r="P49"/>
  <c r="O49"/>
  <c r="N49"/>
  <c r="M49"/>
  <c r="L49"/>
  <c r="K49"/>
  <c r="J49"/>
  <c r="I49"/>
  <c r="H49"/>
  <c r="Q24"/>
  <c r="P24"/>
  <c r="O24"/>
  <c r="N24"/>
  <c r="M24"/>
  <c r="L24"/>
  <c r="K24"/>
  <c r="J24"/>
  <c r="I24"/>
  <c r="H24"/>
  <c r="I106"/>
  <c r="J106"/>
  <c r="K106"/>
  <c r="L106"/>
  <c r="M106"/>
  <c r="N106"/>
  <c r="O106"/>
  <c r="P106"/>
  <c r="Q106"/>
  <c r="H106"/>
  <c r="M93"/>
  <c r="N93"/>
  <c r="O93"/>
  <c r="P93"/>
  <c r="Q93"/>
  <c r="L93"/>
  <c r="Q19" l="1"/>
  <c r="P19"/>
  <c r="O19"/>
  <c r="N19"/>
  <c r="M19"/>
  <c r="L19"/>
  <c r="K19"/>
  <c r="J19"/>
  <c r="I19"/>
  <c r="H19"/>
  <c r="I22"/>
  <c r="J22"/>
  <c r="K22"/>
  <c r="L22"/>
  <c r="M22"/>
  <c r="N22"/>
  <c r="O22"/>
  <c r="P22"/>
  <c r="Q22"/>
  <c r="H22"/>
  <c r="I130"/>
  <c r="J130"/>
  <c r="K130"/>
  <c r="L130"/>
  <c r="M130"/>
  <c r="N130"/>
  <c r="O130"/>
  <c r="P130"/>
  <c r="Q130"/>
  <c r="H130"/>
  <c r="I127"/>
  <c r="J127"/>
  <c r="K127"/>
  <c r="L127"/>
  <c r="M127"/>
  <c r="N127"/>
  <c r="O127"/>
  <c r="P127"/>
  <c r="Q127"/>
  <c r="H127"/>
  <c r="I124"/>
  <c r="J124"/>
  <c r="K124"/>
  <c r="L124"/>
  <c r="M124"/>
  <c r="N124"/>
  <c r="O124"/>
  <c r="P124"/>
  <c r="Q124"/>
  <c r="H124"/>
  <c r="I118"/>
  <c r="J118"/>
  <c r="K118"/>
  <c r="L118"/>
  <c r="M118"/>
  <c r="N118"/>
  <c r="O118"/>
  <c r="P118"/>
  <c r="Q118"/>
  <c r="H118"/>
  <c r="I104"/>
  <c r="J104"/>
  <c r="K104"/>
  <c r="L104"/>
  <c r="M104"/>
  <c r="N104"/>
  <c r="O104"/>
  <c r="P104"/>
  <c r="Q104"/>
  <c r="H104"/>
  <c r="I108"/>
  <c r="J108"/>
  <c r="K108"/>
  <c r="L108"/>
  <c r="M108"/>
  <c r="N108"/>
  <c r="O108"/>
  <c r="P108"/>
  <c r="Q108"/>
  <c r="H108"/>
  <c r="I101"/>
  <c r="J101"/>
  <c r="K101"/>
  <c r="L101"/>
  <c r="M101"/>
  <c r="N101"/>
  <c r="O101"/>
  <c r="P101"/>
  <c r="Q101"/>
  <c r="H101"/>
  <c r="I98"/>
  <c r="J98"/>
  <c r="K98"/>
  <c r="L98"/>
  <c r="M98"/>
  <c r="N98"/>
  <c r="O98"/>
  <c r="P98"/>
  <c r="Q98"/>
  <c r="H98"/>
  <c r="Q91"/>
  <c r="I91"/>
  <c r="J91"/>
  <c r="K91"/>
  <c r="L91"/>
  <c r="M91"/>
  <c r="N91"/>
  <c r="O91"/>
  <c r="P91"/>
  <c r="H91"/>
  <c r="Q89"/>
  <c r="I89"/>
  <c r="J89"/>
  <c r="K89"/>
  <c r="O89"/>
  <c r="P89"/>
  <c r="H89"/>
  <c r="J83"/>
  <c r="K83"/>
  <c r="L83"/>
  <c r="M83"/>
  <c r="N83"/>
  <c r="O83"/>
  <c r="P83"/>
  <c r="Q83"/>
  <c r="I81"/>
  <c r="J81"/>
  <c r="K81"/>
  <c r="L81"/>
  <c r="M81"/>
  <c r="N81"/>
  <c r="O81"/>
  <c r="P81"/>
  <c r="Q81"/>
  <c r="H81"/>
  <c r="I79"/>
  <c r="J79"/>
  <c r="K79"/>
  <c r="L79"/>
  <c r="M79"/>
  <c r="N79"/>
  <c r="O79"/>
  <c r="P79"/>
  <c r="Q79"/>
  <c r="H79"/>
  <c r="I77"/>
  <c r="J77"/>
  <c r="K77"/>
  <c r="O77"/>
  <c r="P77"/>
  <c r="Q77"/>
  <c r="H77"/>
  <c r="I73"/>
  <c r="I94" s="1"/>
  <c r="J73"/>
  <c r="K73"/>
  <c r="K94" s="1"/>
  <c r="L94"/>
  <c r="M94"/>
  <c r="O73"/>
  <c r="P73"/>
  <c r="P94" s="1"/>
  <c r="Q73"/>
  <c r="Q94" s="1"/>
  <c r="H73"/>
  <c r="I66"/>
  <c r="J66"/>
  <c r="K66"/>
  <c r="L66"/>
  <c r="M66"/>
  <c r="N66"/>
  <c r="N94" s="1"/>
  <c r="O66"/>
  <c r="P66"/>
  <c r="Q66"/>
  <c r="H66"/>
  <c r="J64"/>
  <c r="K64"/>
  <c r="L64"/>
  <c r="M64"/>
  <c r="N64"/>
  <c r="O64"/>
  <c r="P64"/>
  <c r="Q64"/>
  <c r="I59"/>
  <c r="J59"/>
  <c r="K59"/>
  <c r="L59"/>
  <c r="M59"/>
  <c r="N59"/>
  <c r="O59"/>
  <c r="P59"/>
  <c r="Q59"/>
  <c r="H59"/>
  <c r="I57"/>
  <c r="J57"/>
  <c r="K57"/>
  <c r="L57"/>
  <c r="M57"/>
  <c r="N57"/>
  <c r="O57"/>
  <c r="P57"/>
  <c r="Q57"/>
  <c r="H57"/>
  <c r="I54"/>
  <c r="J54"/>
  <c r="K54"/>
  <c r="L54"/>
  <c r="M54"/>
  <c r="N54"/>
  <c r="O54"/>
  <c r="P54"/>
  <c r="Q54"/>
  <c r="H54"/>
  <c r="I46"/>
  <c r="J46"/>
  <c r="K46"/>
  <c r="L46"/>
  <c r="M46"/>
  <c r="N46"/>
  <c r="O46"/>
  <c r="P46"/>
  <c r="Q46"/>
  <c r="H46"/>
  <c r="I43"/>
  <c r="J43"/>
  <c r="K43"/>
  <c r="L43"/>
  <c r="M43"/>
  <c r="N43"/>
  <c r="O43"/>
  <c r="P43"/>
  <c r="Q43"/>
  <c r="H43"/>
  <c r="I41"/>
  <c r="J41"/>
  <c r="K41"/>
  <c r="L41"/>
  <c r="M41"/>
  <c r="N41"/>
  <c r="O41"/>
  <c r="P41"/>
  <c r="Q41"/>
  <c r="H41"/>
  <c r="I39"/>
  <c r="J39"/>
  <c r="K39"/>
  <c r="L39"/>
  <c r="M39"/>
  <c r="N39"/>
  <c r="O39"/>
  <c r="P39"/>
  <c r="Q39"/>
  <c r="H39"/>
  <c r="I37"/>
  <c r="J37"/>
  <c r="K37"/>
  <c r="L37"/>
  <c r="M37"/>
  <c r="N37"/>
  <c r="O37"/>
  <c r="P37"/>
  <c r="Q37"/>
  <c r="H37"/>
  <c r="I31"/>
  <c r="J31"/>
  <c r="K31"/>
  <c r="L31"/>
  <c r="M31"/>
  <c r="N31"/>
  <c r="O31"/>
  <c r="P31"/>
  <c r="Q31"/>
  <c r="H31"/>
  <c r="I27"/>
  <c r="J27"/>
  <c r="K27"/>
  <c r="L27"/>
  <c r="M27"/>
  <c r="N27"/>
  <c r="O27"/>
  <c r="P27"/>
  <c r="Q27"/>
  <c r="H27"/>
  <c r="I16"/>
  <c r="J16"/>
  <c r="K16"/>
  <c r="L16"/>
  <c r="M16"/>
  <c r="N16"/>
  <c r="O16"/>
  <c r="O60" s="1"/>
  <c r="P16"/>
  <c r="Q16"/>
  <c r="H16"/>
  <c r="Z113"/>
  <c r="O94" l="1"/>
  <c r="J94"/>
  <c r="Q60"/>
  <c r="J60"/>
  <c r="K60"/>
  <c r="P60"/>
  <c r="N60"/>
  <c r="I60"/>
  <c r="K112"/>
  <c r="N112"/>
  <c r="J112"/>
  <c r="L112"/>
  <c r="O112"/>
  <c r="I112"/>
  <c r="L60"/>
  <c r="M60"/>
  <c r="H60"/>
  <c r="Q112"/>
  <c r="P112"/>
  <c r="M112"/>
  <c r="H112"/>
  <c r="L131"/>
  <c r="Q131"/>
  <c r="N131"/>
  <c r="M131"/>
  <c r="J131"/>
  <c r="I131"/>
  <c r="H131"/>
  <c r="P131"/>
  <c r="O131"/>
  <c r="K131"/>
  <c r="L132" l="1"/>
  <c r="L133" s="1"/>
  <c r="I132"/>
  <c r="I133" s="1"/>
  <c r="K132"/>
  <c r="K133" s="1"/>
  <c r="Q132"/>
  <c r="Q133" s="1"/>
  <c r="J132"/>
  <c r="J133" s="1"/>
  <c r="M132"/>
  <c r="M133" s="1"/>
  <c r="P132"/>
  <c r="P133" s="1"/>
  <c r="O132"/>
  <c r="O133" s="1"/>
  <c r="N132"/>
  <c r="N133" s="1"/>
  <c r="H132"/>
  <c r="H133" s="1"/>
</calcChain>
</file>

<file path=xl/sharedStrings.xml><?xml version="1.0" encoding="utf-8"?>
<sst xmlns="http://schemas.openxmlformats.org/spreadsheetml/2006/main" count="448" uniqueCount="147">
  <si>
    <t>Programos tikslo kodas</t>
  </si>
  <si>
    <t>Uždavinio kodas</t>
  </si>
  <si>
    <t>Priemonės kodas</t>
  </si>
  <si>
    <t>Priemonės pavadinimas</t>
  </si>
  <si>
    <t>Funkcinės klasifikacijos kodas</t>
  </si>
  <si>
    <t>Priemonės vykdytojo kodas</t>
  </si>
  <si>
    <t>Finansavimo šaltinis</t>
  </si>
  <si>
    <t>Uždavinio vertinimo kriterijaus</t>
  </si>
  <si>
    <t>Iš viso</t>
  </si>
  <si>
    <t>Išlaidoms</t>
  </si>
  <si>
    <t>turtui įsigyti ir finansiniams įsipareigojimams vykdyti</t>
  </si>
  <si>
    <t>planas</t>
  </si>
  <si>
    <t>Iš jų darbo užmokesčiui</t>
  </si>
  <si>
    <t>iš viso:</t>
  </si>
  <si>
    <t>Iš viso uždaviniui:</t>
  </si>
  <si>
    <t>Iš viso tikslui:</t>
  </si>
  <si>
    <t>Iš viso programai:</t>
  </si>
  <si>
    <t>VB</t>
  </si>
  <si>
    <t>SB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</si>
  <si>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</si>
  <si>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</si>
  <si>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</si>
  <si>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</si>
  <si>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</si>
  <si>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</si>
  <si>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</si>
  <si>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</si>
  <si>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</si>
  <si>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</si>
  <si>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Pavadinimas</t>
  </si>
  <si>
    <t>-</t>
  </si>
  <si>
    <t>SP</t>
  </si>
  <si>
    <t>10.07.01.01</t>
  </si>
  <si>
    <t>10.04.01.40</t>
  </si>
  <si>
    <t>10.06.01.01</t>
  </si>
  <si>
    <t>10.03.01.01</t>
  </si>
  <si>
    <t>10.01.02.40</t>
  </si>
  <si>
    <t>10.09.01.01</t>
  </si>
  <si>
    <t>10.04.01.01</t>
  </si>
  <si>
    <t>Mokinių, aprūpintų mokinio reikmenimis, skaičius</t>
  </si>
  <si>
    <t xml:space="preserve">SB </t>
  </si>
  <si>
    <t>Valstybinių išmokų ir piniginės socialinės paramos gavėjų skaičius</t>
  </si>
  <si>
    <t>10.02.01.02</t>
  </si>
  <si>
    <t>2 Programa. Socialinės paramos ir sveikatos apsaugos paslaugų kokybės gerinimo programa</t>
  </si>
  <si>
    <t>1 Strateginis tikslas. Užtikrinti gyventojams kokybiškas ir prieinamas švietimo, sveikatos apsaugos ir socialinės paramos paslaugas</t>
  </si>
  <si>
    <t>Organizuoti ir užtikrinti valstybės socialinės ir sveikatos politikos įgyvendinimą, mažinti socialinę atskirtį rajone</t>
  </si>
  <si>
    <t>Užtikrinti Lietuvos Respublikos teisės aktais numatytos piniginės socialinės paramos teikimą</t>
  </si>
  <si>
    <t>Organizuoti ir teikti socialines paslaugas įvairioms gyventojų socialinėms grupėms</t>
  </si>
  <si>
    <t>Gerinti neįgaliųjų socialinę integraciją, užtikrinti socialinę globą</t>
  </si>
  <si>
    <t>8.1</t>
  </si>
  <si>
    <t>8.3</t>
  </si>
  <si>
    <t>8.4</t>
  </si>
  <si>
    <t>Visuomenės sveikatos biuro teikiamų paslaugų gavėjų skaičius</t>
  </si>
  <si>
    <t>07.04.01.01.</t>
  </si>
  <si>
    <t>Teikti gyventojams kokybiškas ir saugias sveikatos priežiūros paslaugas</t>
  </si>
  <si>
    <t>Kompensuotų pavėžėjimų skaičius</t>
  </si>
  <si>
    <t>Neįgaliesiems pritaikytų butų skaičius</t>
  </si>
  <si>
    <t>Ilgalaikes (trumpalaikes) socialines paslaugas gaunančių senų ir neįgalių asmenų skaičius</t>
  </si>
  <si>
    <t>Lovų, seniems ir neįgaliems asmenims, skaičius slaugos ligoninėse</t>
  </si>
  <si>
    <t>(savivaldybės, padalinio, įstaigos pavadinimas)</t>
  </si>
  <si>
    <t>SOCIALINĖS PARAMOS IR SVEIKATOS APSAUGOS PASLAUGŲ KOKYBĖS GERINIMO PROGRAMOS NR. 2</t>
  </si>
  <si>
    <t>TIKSLŲ, UŽDAVINIŲ, PRIEMONIŲ ASIGNAVIMŲ IR PRODUKTO VERTINIMO KRITERIJŲ SUVESTINĖ</t>
  </si>
  <si>
    <t>SB (deleg)</t>
  </si>
  <si>
    <t>10.04.01.40.</t>
  </si>
  <si>
    <t>10.01.02.02.</t>
  </si>
  <si>
    <t>Valstybės dotacijų, skirtų vykdyti valstybinėms funkcijoms, įsisavinimas, proc.</t>
  </si>
  <si>
    <t>11</t>
  </si>
  <si>
    <t>12</t>
  </si>
  <si>
    <t>STD</t>
  </si>
  <si>
    <t>10.04.01.01.</t>
  </si>
  <si>
    <t>Sveikatos priežiūros mokyklose finansavimas</t>
  </si>
  <si>
    <t>Sveikatos priežiūros paslaugų gavėjų mokyklose skaičius</t>
  </si>
  <si>
    <t>13</t>
  </si>
  <si>
    <t>10.02.01.40</t>
  </si>
  <si>
    <t>10.01.02.01</t>
  </si>
  <si>
    <t>Vaikų, kuriems kompensuota skaičius</t>
  </si>
  <si>
    <t>Paremtų organizacijų skaičius</t>
  </si>
  <si>
    <t>BDK</t>
  </si>
  <si>
    <t>SB(deleg)</t>
  </si>
  <si>
    <t xml:space="preserve"> </t>
  </si>
  <si>
    <t>Skirti ir mokėti šalpos išmokas</t>
  </si>
  <si>
    <t>Išmokų vaikams skyrimas ir mokėjimas</t>
  </si>
  <si>
    <t>Mokinių socialinės paramos administravimas</t>
  </si>
  <si>
    <t>Paramos mirties atveju  administravimas</t>
  </si>
  <si>
    <t>Kredito plūkanų už socialiai remtinus asmenis mokėjimas</t>
  </si>
  <si>
    <t>Socialinė parama mokiniams</t>
  </si>
  <si>
    <t>Socialinis rėmimas</t>
  </si>
  <si>
    <t>Neveiksnių asmenų būklės peržiūrėjimui užtikrinti</t>
  </si>
  <si>
    <t>07.06.01.02</t>
  </si>
  <si>
    <t>Lengvatinis neįgaliųjų vežimas</t>
  </si>
  <si>
    <t>Prienų globos namai</t>
  </si>
  <si>
    <t>Socialinių paslaugų asmenims su negalia  administravimas</t>
  </si>
  <si>
    <t>Vaikų išlaikymas globos įstaigose</t>
  </si>
  <si>
    <t>Socialinės išmokos natūra socialiai pažeidžiamiems asmenims(administravimas)</t>
  </si>
  <si>
    <t>Suteiktų priėmimo skubios pagalbos paslaugų dalinis finansavimas</t>
  </si>
  <si>
    <t>2021-ųjų m. asignavimų projektas</t>
  </si>
  <si>
    <t xml:space="preserve">2021-iesiems m. </t>
  </si>
  <si>
    <t>Savivaldybės visuomenės sveikatos rėmimo specialioji programa</t>
  </si>
  <si>
    <t>Darbas su  šeimomis, kurios taikoma atvejo vadyba</t>
  </si>
  <si>
    <t>10.03.01.01.</t>
  </si>
  <si>
    <t>07.04.01.01</t>
  </si>
  <si>
    <t>ES</t>
  </si>
  <si>
    <t xml:space="preserve">Socialinių paslaugų asmenims su negalia teikimas </t>
  </si>
  <si>
    <t>Šeimos kurioms taiko atvejo vadyba</t>
  </si>
  <si>
    <t>Gaunančių paslaugas asmenų skaičius</t>
  </si>
  <si>
    <t>Globojamų vaikų skaičius</t>
  </si>
  <si>
    <t>Paslaugų teikimas Jiezno paramos šeimai centre</t>
  </si>
  <si>
    <t>Asmenų gaunačių kompensacijas skaičius</t>
  </si>
  <si>
    <t>Pritaikytų būstų skaičius</t>
  </si>
  <si>
    <t>Asmenų kuriems suteikta pagalba skaičius</t>
  </si>
  <si>
    <t>16</t>
  </si>
  <si>
    <t>2019-ųjų m. asignavimai, Eur</t>
  </si>
  <si>
    <t>2020-ųjų m. asignavimų projektas, Eur</t>
  </si>
  <si>
    <t>2022-ųjų m. asignavimų projektas</t>
  </si>
  <si>
    <t>2020-iesiems m.</t>
  </si>
  <si>
    <t xml:space="preserve">2022-iesiems m. </t>
  </si>
  <si>
    <t>Būsto aplinkos pritaikymas neįgaliesiems</t>
  </si>
  <si>
    <t>2020 - 2022 M. PRIENŲ RAJONO SAVIVALDYBĖS</t>
  </si>
  <si>
    <t>Paramos gavėjų skaičius</t>
  </si>
  <si>
    <t>Pirminių sveikatos paslaugų gavėjų skaičius</t>
  </si>
  <si>
    <t xml:space="preserve">Parama mirties atveju </t>
  </si>
  <si>
    <t>Prienų raj. sav. visuomenės sveikatos biuras</t>
  </si>
  <si>
    <t>Visuomenės sveikatos rėmimas (protezavimas)</t>
  </si>
  <si>
    <t>Savarankiško gyvenimo namai</t>
  </si>
  <si>
    <t>Gyvenančių asmenų skaičius</t>
  </si>
  <si>
    <t>Neįgaliųjų automobilių išlaikymas</t>
  </si>
  <si>
    <t>Nuvažiuota km</t>
  </si>
  <si>
    <t>10.01.02.02</t>
  </si>
  <si>
    <t>Valstybinių išmokų  paramos gavėjų skaičius</t>
  </si>
  <si>
    <t>Vaikų globėjų išlaidos</t>
  </si>
  <si>
    <t>Asmenų gaunačių išmokas skaičius</t>
  </si>
  <si>
    <t>Socialinės priežiūros (pagalbos į namus) paslaugų teikimas senyvo ir darbingo amžiaus asmenims su negalia</t>
  </si>
  <si>
    <t>Socialinės globos teikimas asmenims su sunkia negalia</t>
  </si>
  <si>
    <t>organizuoti ir teikti socialines paslaugas įvairioms gyventojų socialinėms grupėms</t>
  </si>
  <si>
    <t>Socialinės pašalpos (pinigai)</t>
  </si>
  <si>
    <t>Kompensacijų mokėjimas</t>
  </si>
  <si>
    <t>Socialinis rėmimas (pašto išlaidos)</t>
  </si>
  <si>
    <t>Slaugos ligoninėse esančių gyventojų išlaikymas</t>
  </si>
  <si>
    <t>Socialinės pašalpos (natūra)</t>
  </si>
  <si>
    <t>Valstybės finansinė parama užsienyje mirusių Lr piliečiųpalaikams parvežti</t>
  </si>
  <si>
    <t>Suaugusių asmenų išlaikymas globos įstaigose</t>
  </si>
  <si>
    <t>Neįgaliųjų būsto pritaikymas ir neįgaliųjų integracija</t>
  </si>
  <si>
    <t>Neįgaliųjų būsto pritaikymas ir neįgaliųjų integracija (administravimas)</t>
  </si>
  <si>
    <t>Asmenų, kuriems kompensuotos socialinės globos paslaugos, skaičius</t>
  </si>
  <si>
    <t>Valstybinių išmokų paramos gavėjų skaičius</t>
  </si>
  <si>
    <t>8.2</t>
  </si>
  <si>
    <t>PATVIRTINTA
Prienų rajono savivaldybės tarybos
2020  m. birželio 25 d. sprendimu Nr. T3-169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</si>
</sst>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0"/>
      <name val="Arial"/>
    </font>
    <font>
      <sz val="10"/>
      <name val="Arial"/>
      <family val="2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8"/>
      <color indexed="10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sz val="8"/>
      <name val="Times New Roman"/>
      <family val="1"/>
    </font>
    <font>
      <sz val="8"/>
      <color rgb="FFFF0000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1" fontId="3" fillId="0" borderId="0" xfId="0" applyNumberFormat="1" applyFont="1" applyBorder="1" applyAlignment="1">
      <alignment vertical="center"/>
    </xf>
    <xf numFmtId="0" fontId="2" fillId="5" borderId="0" xfId="0" applyFont="1" applyFill="1" applyBorder="1" applyAlignment="1">
      <alignment vertical="center"/>
    </xf>
    <xf numFmtId="0" fontId="2" fillId="5" borderId="0" xfId="0" applyFont="1" applyFill="1" applyAlignment="1">
      <alignment vertical="center"/>
    </xf>
    <xf numFmtId="164" fontId="3" fillId="6" borderId="11" xfId="0" applyNumberFormat="1" applyFont="1" applyFill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 textRotation="90" wrapText="1"/>
    </xf>
    <xf numFmtId="2" fontId="2" fillId="0" borderId="12" xfId="0" applyNumberFormat="1" applyFont="1" applyFill="1" applyBorder="1" applyAlignment="1">
      <alignment horizontal="center" vertical="center" textRotation="90" wrapText="1"/>
    </xf>
    <xf numFmtId="164" fontId="3" fillId="3" borderId="1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3" fillId="2" borderId="2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2" fillId="0" borderId="12" xfId="0" applyFont="1" applyBorder="1" applyAlignment="1">
      <alignment horizontal="center" vertical="center" textRotation="90"/>
    </xf>
    <xf numFmtId="0" fontId="2" fillId="0" borderId="21" xfId="0" applyFont="1" applyBorder="1" applyAlignment="1">
      <alignment horizontal="center" vertical="center" textRotation="90"/>
    </xf>
    <xf numFmtId="49" fontId="3" fillId="2" borderId="24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2" fillId="0" borderId="32" xfId="0" applyFont="1" applyBorder="1" applyAlignment="1">
      <alignment vertical="center"/>
    </xf>
    <xf numFmtId="164" fontId="3" fillId="2" borderId="11" xfId="0" applyNumberFormat="1" applyFont="1" applyFill="1" applyBorder="1" applyAlignment="1">
      <alignment horizontal="center" vertical="center"/>
    </xf>
    <xf numFmtId="164" fontId="3" fillId="2" borderId="34" xfId="0" applyNumberFormat="1" applyFont="1" applyFill="1" applyBorder="1" applyAlignment="1">
      <alignment horizontal="center" vertical="center"/>
    </xf>
    <xf numFmtId="164" fontId="3" fillId="3" borderId="35" xfId="0" applyNumberFormat="1" applyFont="1" applyFill="1" applyBorder="1" applyAlignment="1">
      <alignment horizontal="center" vertical="center"/>
    </xf>
    <xf numFmtId="164" fontId="3" fillId="3" borderId="11" xfId="0" applyNumberFormat="1" applyFont="1" applyFill="1" applyBorder="1" applyAlignment="1">
      <alignment horizontal="center" vertical="center"/>
    </xf>
    <xf numFmtId="164" fontId="3" fillId="6" borderId="36" xfId="0" applyNumberFormat="1" applyFont="1" applyFill="1" applyBorder="1" applyAlignment="1">
      <alignment horizontal="center" vertical="center"/>
    </xf>
    <xf numFmtId="164" fontId="3" fillId="2" borderId="37" xfId="0" applyNumberFormat="1" applyFont="1" applyFill="1" applyBorder="1" applyAlignment="1">
      <alignment horizontal="center" vertical="center"/>
    </xf>
    <xf numFmtId="164" fontId="3" fillId="3" borderId="36" xfId="0" applyNumberFormat="1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left" vertical="center"/>
    </xf>
    <xf numFmtId="49" fontId="3" fillId="3" borderId="40" xfId="0" applyNumberFormat="1" applyFont="1" applyFill="1" applyBorder="1" applyAlignment="1">
      <alignment horizontal="center" vertical="center"/>
    </xf>
    <xf numFmtId="49" fontId="3" fillId="3" borderId="44" xfId="0" applyNumberFormat="1" applyFont="1" applyFill="1" applyBorder="1" applyAlignment="1">
      <alignment horizontal="center" vertical="center"/>
    </xf>
    <xf numFmtId="164" fontId="3" fillId="3" borderId="33" xfId="0" applyNumberFormat="1" applyFont="1" applyFill="1" applyBorder="1" applyAlignment="1">
      <alignment horizontal="center" vertical="center"/>
    </xf>
    <xf numFmtId="1" fontId="2" fillId="5" borderId="30" xfId="0" applyNumberFormat="1" applyFont="1" applyFill="1" applyBorder="1" applyAlignment="1">
      <alignment horizontal="center" vertical="center"/>
    </xf>
    <xf numFmtId="1" fontId="2" fillId="0" borderId="30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" fontId="2" fillId="0" borderId="26" xfId="0" applyNumberFormat="1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1" fontId="2" fillId="5" borderId="28" xfId="0" applyNumberFormat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 wrapText="1"/>
    </xf>
    <xf numFmtId="164" fontId="2" fillId="4" borderId="15" xfId="0" applyNumberFormat="1" applyFont="1" applyFill="1" applyBorder="1" applyAlignment="1">
      <alignment horizontal="center" vertical="center"/>
    </xf>
    <xf numFmtId="1" fontId="2" fillId="0" borderId="53" xfId="0" applyNumberFormat="1" applyFont="1" applyFill="1" applyBorder="1" applyAlignment="1">
      <alignment horizontal="center" vertical="center"/>
    </xf>
    <xf numFmtId="1" fontId="2" fillId="0" borderId="51" xfId="0" applyNumberFormat="1" applyFont="1" applyFill="1" applyBorder="1" applyAlignment="1">
      <alignment horizontal="center" vertical="center"/>
    </xf>
    <xf numFmtId="1" fontId="2" fillId="0" borderId="51" xfId="0" applyNumberFormat="1" applyFont="1" applyBorder="1" applyAlignment="1">
      <alignment horizontal="center" vertical="center"/>
    </xf>
    <xf numFmtId="164" fontId="2" fillId="0" borderId="16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1" fontId="2" fillId="0" borderId="10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/>
    </xf>
    <xf numFmtId="1" fontId="2" fillId="0" borderId="47" xfId="0" applyNumberFormat="1" applyFont="1" applyBorder="1" applyAlignment="1">
      <alignment horizontal="center" vertical="center"/>
    </xf>
    <xf numFmtId="1" fontId="2" fillId="0" borderId="27" xfId="0" applyNumberFormat="1" applyFont="1" applyBorder="1" applyAlignment="1">
      <alignment horizontal="center" vertical="center"/>
    </xf>
    <xf numFmtId="0" fontId="3" fillId="4" borderId="19" xfId="0" applyFont="1" applyFill="1" applyBorder="1" applyAlignment="1">
      <alignment horizontal="right" vertical="center" wrapText="1"/>
    </xf>
    <xf numFmtId="0" fontId="4" fillId="3" borderId="35" xfId="0" applyFont="1" applyFill="1" applyBorder="1" applyAlignment="1">
      <alignment horizontal="left" vertical="center" wrapText="1"/>
    </xf>
    <xf numFmtId="0" fontId="4" fillId="3" borderId="62" xfId="0" applyFont="1" applyFill="1" applyBorder="1" applyAlignment="1">
      <alignment horizontal="left" vertical="center" wrapText="1"/>
    </xf>
    <xf numFmtId="0" fontId="4" fillId="3" borderId="36" xfId="0" applyFont="1" applyFill="1" applyBorder="1" applyAlignment="1">
      <alignment horizontal="left" vertical="center" wrapText="1"/>
    </xf>
    <xf numFmtId="1" fontId="2" fillId="5" borderId="29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49" fontId="3" fillId="2" borderId="24" xfId="0" applyNumberFormat="1" applyFont="1" applyFill="1" applyBorder="1" applyAlignment="1">
      <alignment horizontal="center" vertical="center"/>
    </xf>
    <xf numFmtId="49" fontId="3" fillId="3" borderId="65" xfId="0" applyNumberFormat="1" applyFont="1" applyFill="1" applyBorder="1" applyAlignment="1">
      <alignment horizontal="center" vertical="center"/>
    </xf>
    <xf numFmtId="1" fontId="2" fillId="5" borderId="39" xfId="0" applyNumberFormat="1" applyFont="1" applyFill="1" applyBorder="1" applyAlignment="1">
      <alignment horizontal="center" vertical="center"/>
    </xf>
    <xf numFmtId="1" fontId="2" fillId="5" borderId="45" xfId="0" applyNumberFormat="1" applyFont="1" applyFill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2" fillId="0" borderId="45" xfId="0" applyNumberFormat="1" applyFont="1" applyFill="1" applyBorder="1" applyAlignment="1">
      <alignment horizontal="center" vertical="center"/>
    </xf>
    <xf numFmtId="1" fontId="2" fillId="0" borderId="45" xfId="0" applyNumberFormat="1" applyFont="1" applyBorder="1" applyAlignment="1">
      <alignment horizontal="center" vertical="center"/>
    </xf>
    <xf numFmtId="1" fontId="2" fillId="0" borderId="28" xfId="0" applyNumberFormat="1" applyFont="1" applyBorder="1" applyAlignment="1">
      <alignment horizontal="center" vertical="center"/>
    </xf>
    <xf numFmtId="1" fontId="2" fillId="0" borderId="30" xfId="0" applyNumberFormat="1" applyFont="1" applyFill="1" applyBorder="1" applyAlignment="1">
      <alignment horizontal="center" vertical="center"/>
    </xf>
    <xf numFmtId="1" fontId="2" fillId="0" borderId="28" xfId="0" applyNumberFormat="1" applyFont="1" applyFill="1" applyBorder="1" applyAlignment="1">
      <alignment horizontal="center" vertical="center"/>
    </xf>
    <xf numFmtId="1" fontId="2" fillId="5" borderId="5" xfId="0" applyNumberFormat="1" applyFont="1" applyFill="1" applyBorder="1" applyAlignment="1">
      <alignment horizontal="center" vertical="center"/>
    </xf>
    <xf numFmtId="1" fontId="2" fillId="0" borderId="16" xfId="0" applyNumberFormat="1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1" fontId="2" fillId="0" borderId="18" xfId="0" applyNumberFormat="1" applyFont="1" applyBorder="1" applyAlignment="1">
      <alignment horizontal="center" vertical="center"/>
    </xf>
    <xf numFmtId="1" fontId="2" fillId="0" borderId="39" xfId="0" applyNumberFormat="1" applyFont="1" applyBorder="1" applyAlignment="1">
      <alignment horizontal="center" vertical="center"/>
    </xf>
    <xf numFmtId="1" fontId="2" fillId="0" borderId="49" xfId="0" applyNumberFormat="1" applyFont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 wrapText="1"/>
    </xf>
    <xf numFmtId="1" fontId="2" fillId="0" borderId="52" xfId="0" applyNumberFormat="1" applyFont="1" applyFill="1" applyBorder="1" applyAlignment="1">
      <alignment horizontal="center" vertical="center"/>
    </xf>
    <xf numFmtId="1" fontId="2" fillId="0" borderId="52" xfId="0" applyNumberFormat="1" applyFont="1" applyBorder="1" applyAlignment="1">
      <alignment horizontal="center" vertical="center"/>
    </xf>
    <xf numFmtId="1" fontId="2" fillId="0" borderId="58" xfId="0" applyNumberFormat="1" applyFont="1" applyBorder="1" applyAlignment="1">
      <alignment horizontal="center" vertical="center"/>
    </xf>
    <xf numFmtId="1" fontId="2" fillId="0" borderId="59" xfId="0" applyNumberFormat="1" applyFont="1" applyBorder="1" applyAlignment="1">
      <alignment horizontal="center" vertical="center"/>
    </xf>
    <xf numFmtId="164" fontId="2" fillId="5" borderId="50" xfId="0" applyNumberFormat="1" applyFont="1" applyFill="1" applyBorder="1" applyAlignment="1">
      <alignment horizontal="center" vertical="center" wrapText="1"/>
    </xf>
    <xf numFmtId="1" fontId="2" fillId="5" borderId="52" xfId="0" applyNumberFormat="1" applyFont="1" applyFill="1" applyBorder="1" applyAlignment="1">
      <alignment horizontal="center" vertical="center"/>
    </xf>
    <xf numFmtId="1" fontId="2" fillId="5" borderId="41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1" fontId="2" fillId="0" borderId="32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" fontId="3" fillId="0" borderId="9" xfId="0" applyNumberFormat="1" applyFont="1" applyFill="1" applyBorder="1" applyAlignment="1">
      <alignment horizontal="center" vertical="center"/>
    </xf>
    <xf numFmtId="1" fontId="2" fillId="5" borderId="8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1" fontId="2" fillId="5" borderId="4" xfId="0" applyNumberFormat="1" applyFont="1" applyFill="1" applyBorder="1" applyAlignment="1">
      <alignment horizontal="center" vertical="center"/>
    </xf>
    <xf numFmtId="1" fontId="2" fillId="5" borderId="16" xfId="0" applyNumberFormat="1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/>
    </xf>
    <xf numFmtId="1" fontId="2" fillId="5" borderId="54" xfId="0" applyNumberFormat="1" applyFont="1" applyFill="1" applyBorder="1" applyAlignment="1">
      <alignment horizontal="center" vertical="center"/>
    </xf>
    <xf numFmtId="1" fontId="2" fillId="5" borderId="31" xfId="0" applyNumberFormat="1" applyFont="1" applyFill="1" applyBorder="1" applyAlignment="1">
      <alignment horizontal="center" vertical="center"/>
    </xf>
    <xf numFmtId="1" fontId="2" fillId="0" borderId="27" xfId="0" applyNumberFormat="1" applyFont="1" applyFill="1" applyBorder="1" applyAlignment="1">
      <alignment horizontal="center" vertical="center"/>
    </xf>
    <xf numFmtId="1" fontId="2" fillId="0" borderId="43" xfId="0" applyNumberFormat="1" applyFont="1" applyFill="1" applyBorder="1" applyAlignment="1">
      <alignment horizontal="center" vertical="center"/>
    </xf>
    <xf numFmtId="1" fontId="2" fillId="0" borderId="31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5" borderId="50" xfId="0" applyFont="1" applyFill="1" applyBorder="1" applyAlignment="1">
      <alignment horizontal="center" vertical="center"/>
    </xf>
    <xf numFmtId="1" fontId="2" fillId="5" borderId="55" xfId="0" applyNumberFormat="1" applyFont="1" applyFill="1" applyBorder="1" applyAlignment="1">
      <alignment horizontal="center" vertical="center"/>
    </xf>
    <xf numFmtId="1" fontId="2" fillId="5" borderId="56" xfId="0" applyNumberFormat="1" applyFont="1" applyFill="1" applyBorder="1" applyAlignment="1">
      <alignment horizontal="center" vertical="center"/>
    </xf>
    <xf numFmtId="1" fontId="2" fillId="0" borderId="57" xfId="0" applyNumberFormat="1" applyFont="1" applyFill="1" applyBorder="1" applyAlignment="1">
      <alignment horizontal="center" vertical="center"/>
    </xf>
    <xf numFmtId="0" fontId="2" fillId="5" borderId="69" xfId="0" applyFont="1" applyFill="1" applyBorder="1" applyAlignment="1">
      <alignment horizontal="center" vertical="center"/>
    </xf>
    <xf numFmtId="1" fontId="2" fillId="5" borderId="66" xfId="0" applyNumberFormat="1" applyFont="1" applyFill="1" applyBorder="1" applyAlignment="1">
      <alignment horizontal="center" vertical="center"/>
    </xf>
    <xf numFmtId="1" fontId="2" fillId="5" borderId="68" xfId="0" applyNumberFormat="1" applyFont="1" applyFill="1" applyBorder="1" applyAlignment="1">
      <alignment horizontal="center" vertical="center"/>
    </xf>
    <xf numFmtId="1" fontId="2" fillId="0" borderId="41" xfId="0" applyNumberFormat="1" applyFont="1" applyFill="1" applyBorder="1" applyAlignment="1">
      <alignment horizontal="center" vertical="center"/>
    </xf>
    <xf numFmtId="1" fontId="2" fillId="5" borderId="6" xfId="0" applyNumberFormat="1" applyFont="1" applyFill="1" applyBorder="1" applyAlignment="1">
      <alignment horizontal="center" vertical="center"/>
    </xf>
    <xf numFmtId="1" fontId="2" fillId="5" borderId="17" xfId="0" applyNumberFormat="1" applyFont="1" applyFill="1" applyBorder="1" applyAlignment="1">
      <alignment horizontal="center" vertical="center"/>
    </xf>
    <xf numFmtId="1" fontId="2" fillId="5" borderId="27" xfId="0" applyNumberFormat="1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1" fontId="2" fillId="5" borderId="9" xfId="0" applyNumberFormat="1" applyFont="1" applyFill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1" fontId="2" fillId="0" borderId="47" xfId="0" applyNumberFormat="1" applyFont="1" applyFill="1" applyBorder="1" applyAlignment="1">
      <alignment horizontal="center" vertical="center"/>
    </xf>
    <xf numFmtId="1" fontId="2" fillId="0" borderId="43" xfId="0" applyNumberFormat="1" applyFont="1" applyBorder="1" applyAlignment="1">
      <alignment horizontal="center" vertical="center"/>
    </xf>
    <xf numFmtId="0" fontId="3" fillId="4" borderId="67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/>
    </xf>
    <xf numFmtId="1" fontId="2" fillId="5" borderId="53" xfId="0" applyNumberFormat="1" applyFont="1" applyFill="1" applyBorder="1" applyAlignment="1">
      <alignment horizontal="center" vertical="center"/>
    </xf>
    <xf numFmtId="1" fontId="2" fillId="5" borderId="51" xfId="0" applyNumberFormat="1" applyFont="1" applyFill="1" applyBorder="1" applyAlignment="1">
      <alignment horizontal="center" vertical="center"/>
    </xf>
    <xf numFmtId="1" fontId="2" fillId="0" borderId="18" xfId="0" applyNumberFormat="1" applyFont="1" applyFill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" fontId="2" fillId="0" borderId="50" xfId="0" applyNumberFormat="1" applyFont="1" applyFill="1" applyBorder="1" applyAlignment="1">
      <alignment horizontal="center" vertical="center"/>
    </xf>
    <xf numFmtId="1" fontId="2" fillId="0" borderId="60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1" fontId="2" fillId="0" borderId="29" xfId="0" applyNumberFormat="1" applyFont="1" applyBorder="1" applyAlignment="1">
      <alignment horizontal="center" vertical="center"/>
    </xf>
    <xf numFmtId="1" fontId="2" fillId="0" borderId="29" xfId="0" applyNumberFormat="1" applyFont="1" applyFill="1" applyBorder="1" applyAlignment="1">
      <alignment horizontal="center" vertical="center"/>
    </xf>
    <xf numFmtId="1" fontId="2" fillId="4" borderId="4" xfId="0" applyNumberFormat="1" applyFont="1" applyFill="1" applyBorder="1" applyAlignment="1">
      <alignment horizontal="center" vertical="center"/>
    </xf>
    <xf numFmtId="1" fontId="2" fillId="4" borderId="29" xfId="0" applyNumberFormat="1" applyFont="1" applyFill="1" applyBorder="1" applyAlignment="1">
      <alignment horizontal="center" vertical="center"/>
    </xf>
    <xf numFmtId="1" fontId="2" fillId="4" borderId="9" xfId="0" applyNumberFormat="1" applyFont="1" applyFill="1" applyBorder="1" applyAlignment="1">
      <alignment horizontal="center" vertical="center"/>
    </xf>
    <xf numFmtId="1" fontId="2" fillId="4" borderId="5" xfId="0" applyNumberFormat="1" applyFont="1" applyFill="1" applyBorder="1" applyAlignment="1">
      <alignment horizontal="center" vertical="center"/>
    </xf>
    <xf numFmtId="1" fontId="2" fillId="4" borderId="28" xfId="0" applyNumberFormat="1" applyFont="1" applyFill="1" applyBorder="1" applyAlignment="1">
      <alignment horizontal="center" vertical="center"/>
    </xf>
    <xf numFmtId="1" fontId="2" fillId="0" borderId="55" xfId="0" applyNumberFormat="1" applyFont="1" applyFill="1" applyBorder="1" applyAlignment="1">
      <alignment horizontal="center" vertical="center"/>
    </xf>
    <xf numFmtId="1" fontId="2" fillId="0" borderId="56" xfId="0" applyNumberFormat="1" applyFont="1" applyFill="1" applyBorder="1" applyAlignment="1">
      <alignment horizontal="center" vertical="center"/>
    </xf>
    <xf numFmtId="1" fontId="2" fillId="0" borderId="60" xfId="0" applyNumberFormat="1" applyFont="1" applyFill="1" applyBorder="1" applyAlignment="1">
      <alignment horizontal="center" vertical="center"/>
    </xf>
    <xf numFmtId="1" fontId="2" fillId="0" borderId="58" xfId="0" applyNumberFormat="1" applyFont="1" applyFill="1" applyBorder="1" applyAlignment="1">
      <alignment horizontal="center" vertical="center"/>
    </xf>
    <xf numFmtId="1" fontId="2" fillId="5" borderId="49" xfId="0" applyNumberFormat="1" applyFont="1" applyFill="1" applyBorder="1" applyAlignment="1">
      <alignment horizontal="center" vertical="center"/>
    </xf>
    <xf numFmtId="1" fontId="2" fillId="0" borderId="0" xfId="0" applyNumberFormat="1" applyFont="1" applyAlignment="1">
      <alignment vertical="center"/>
    </xf>
    <xf numFmtId="1" fontId="2" fillId="4" borderId="30" xfId="0" applyNumberFormat="1" applyFont="1" applyFill="1" applyBorder="1" applyAlignment="1">
      <alignment horizontal="center" vertical="center"/>
    </xf>
    <xf numFmtId="1" fontId="2" fillId="4" borderId="31" xfId="0" applyNumberFormat="1" applyFont="1" applyFill="1" applyBorder="1" applyAlignment="1">
      <alignment horizontal="center" vertical="center"/>
    </xf>
    <xf numFmtId="1" fontId="2" fillId="4" borderId="15" xfId="0" applyNumberFormat="1" applyFont="1" applyFill="1" applyBorder="1" applyAlignment="1">
      <alignment horizontal="center" vertical="center"/>
    </xf>
    <xf numFmtId="1" fontId="2" fillId="4" borderId="46" xfId="0" applyNumberFormat="1" applyFont="1" applyFill="1" applyBorder="1" applyAlignment="1">
      <alignment horizontal="center" vertical="center"/>
    </xf>
    <xf numFmtId="1" fontId="2" fillId="4" borderId="66" xfId="0" applyNumberFormat="1" applyFont="1" applyFill="1" applyBorder="1" applyAlignment="1">
      <alignment horizontal="center" vertical="center"/>
    </xf>
    <xf numFmtId="1" fontId="2" fillId="4" borderId="45" xfId="0" applyNumberFormat="1" applyFont="1" applyFill="1" applyBorder="1" applyAlignment="1">
      <alignment horizontal="center" vertical="center"/>
    </xf>
    <xf numFmtId="1" fontId="2" fillId="4" borderId="16" xfId="0" applyNumberFormat="1" applyFont="1" applyFill="1" applyBorder="1" applyAlignment="1">
      <alignment horizontal="center" vertical="center"/>
    </xf>
    <xf numFmtId="1" fontId="2" fillId="4" borderId="6" xfId="0" applyNumberFormat="1" applyFont="1" applyFill="1" applyBorder="1" applyAlignment="1">
      <alignment horizontal="center" vertical="center"/>
    </xf>
    <xf numFmtId="1" fontId="2" fillId="4" borderId="23" xfId="0" applyNumberFormat="1" applyFont="1" applyFill="1" applyBorder="1" applyAlignment="1">
      <alignment horizontal="center" vertical="center"/>
    </xf>
    <xf numFmtId="1" fontId="2" fillId="4" borderId="43" xfId="0" applyNumberFormat="1" applyFont="1" applyFill="1" applyBorder="1" applyAlignment="1">
      <alignment horizontal="center" vertical="center"/>
    </xf>
    <xf numFmtId="1" fontId="2" fillId="4" borderId="12" xfId="0" applyNumberFormat="1" applyFont="1" applyFill="1" applyBorder="1" applyAlignment="1">
      <alignment horizontal="center" vertical="center"/>
    </xf>
    <xf numFmtId="1" fontId="2" fillId="4" borderId="21" xfId="0" applyNumberFormat="1" applyFont="1" applyFill="1" applyBorder="1" applyAlignment="1">
      <alignment horizontal="center" vertical="center"/>
    </xf>
    <xf numFmtId="1" fontId="2" fillId="4" borderId="70" xfId="0" applyNumberFormat="1" applyFont="1" applyFill="1" applyBorder="1" applyAlignment="1">
      <alignment horizontal="center" vertical="center"/>
    </xf>
    <xf numFmtId="1" fontId="3" fillId="3" borderId="48" xfId="0" applyNumberFormat="1" applyFont="1" applyFill="1" applyBorder="1" applyAlignment="1">
      <alignment horizontal="center" vertical="center"/>
    </xf>
    <xf numFmtId="1" fontId="3" fillId="2" borderId="11" xfId="0" applyNumberFormat="1" applyFont="1" applyFill="1" applyBorder="1" applyAlignment="1">
      <alignment horizontal="center" vertical="center"/>
    </xf>
    <xf numFmtId="1" fontId="3" fillId="6" borderId="33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" fontId="2" fillId="9" borderId="31" xfId="0" applyNumberFormat="1" applyFont="1" applyFill="1" applyBorder="1" applyAlignment="1">
      <alignment horizontal="center" vertical="center"/>
    </xf>
    <xf numFmtId="1" fontId="2" fillId="9" borderId="43" xfId="0" applyNumberFormat="1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1" fontId="2" fillId="9" borderId="45" xfId="0" applyNumberFormat="1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 wrapText="1"/>
    </xf>
    <xf numFmtId="1" fontId="2" fillId="9" borderId="6" xfId="0" applyNumberFormat="1" applyFont="1" applyFill="1" applyBorder="1" applyAlignment="1">
      <alignment horizontal="center" vertical="center"/>
    </xf>
    <xf numFmtId="1" fontId="2" fillId="9" borderId="17" xfId="0" applyNumberFormat="1" applyFont="1" applyFill="1" applyBorder="1" applyAlignment="1">
      <alignment horizontal="center" vertical="center"/>
    </xf>
    <xf numFmtId="164" fontId="2" fillId="0" borderId="50" xfId="0" applyNumberFormat="1" applyFont="1" applyFill="1" applyBorder="1" applyAlignment="1">
      <alignment horizontal="center" vertical="center" wrapText="1"/>
    </xf>
    <xf numFmtId="49" fontId="3" fillId="2" borderId="66" xfId="0" applyNumberFormat="1" applyFont="1" applyFill="1" applyBorder="1" applyAlignment="1">
      <alignment horizontal="center" vertical="center"/>
    </xf>
    <xf numFmtId="49" fontId="3" fillId="3" borderId="67" xfId="0" applyNumberFormat="1" applyFont="1" applyFill="1" applyBorder="1" applyAlignment="1">
      <alignment horizontal="center" vertical="center"/>
    </xf>
    <xf numFmtId="1" fontId="2" fillId="5" borderId="32" xfId="0" applyNumberFormat="1" applyFont="1" applyFill="1" applyBorder="1" applyAlignment="1">
      <alignment horizontal="center" vertical="center"/>
    </xf>
    <xf numFmtId="1" fontId="2" fillId="0" borderId="59" xfId="0" applyNumberFormat="1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 wrapText="1"/>
    </xf>
    <xf numFmtId="1" fontId="2" fillId="5" borderId="43" xfId="0" applyNumberFormat="1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 wrapText="1"/>
    </xf>
    <xf numFmtId="164" fontId="2" fillId="9" borderId="47" xfId="0" applyNumberFormat="1" applyFont="1" applyFill="1" applyBorder="1" applyAlignment="1">
      <alignment horizontal="center" vertical="center"/>
    </xf>
    <xf numFmtId="164" fontId="2" fillId="9" borderId="52" xfId="0" applyNumberFormat="1" applyFont="1" applyFill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60" xfId="0" applyNumberFormat="1" applyFont="1" applyBorder="1" applyAlignment="1">
      <alignment horizontal="center" vertical="center"/>
    </xf>
    <xf numFmtId="1" fontId="2" fillId="0" borderId="23" xfId="0" applyNumberFormat="1" applyFont="1" applyBorder="1" applyAlignment="1">
      <alignment horizontal="center" vertical="center"/>
    </xf>
    <xf numFmtId="1" fontId="2" fillId="0" borderId="60" xfId="0" applyNumberFormat="1" applyFont="1" applyBorder="1" applyAlignment="1">
      <alignment horizontal="center" vertical="center"/>
    </xf>
    <xf numFmtId="49" fontId="2" fillId="0" borderId="47" xfId="0" applyNumberFormat="1" applyFont="1" applyFill="1" applyBorder="1" applyAlignment="1">
      <alignment horizontal="center" vertical="center" wrapText="1"/>
    </xf>
    <xf numFmtId="49" fontId="2" fillId="0" borderId="61" xfId="0" applyNumberFormat="1" applyFont="1" applyFill="1" applyBorder="1" applyAlignment="1">
      <alignment horizontal="center" vertical="center" wrapText="1"/>
    </xf>
    <xf numFmtId="49" fontId="2" fillId="0" borderId="52" xfId="0" applyNumberFormat="1" applyFont="1" applyFill="1" applyBorder="1" applyAlignment="1">
      <alignment horizontal="center" vertical="center" wrapText="1"/>
    </xf>
    <xf numFmtId="49" fontId="2" fillId="0" borderId="51" xfId="0" applyNumberFormat="1" applyFont="1" applyFill="1" applyBorder="1" applyAlignment="1">
      <alignment horizontal="center" vertical="center"/>
    </xf>
    <xf numFmtId="49" fontId="2" fillId="0" borderId="52" xfId="0" applyNumberFormat="1" applyFont="1" applyFill="1" applyBorder="1" applyAlignment="1">
      <alignment horizontal="center" vertical="center"/>
    </xf>
    <xf numFmtId="49" fontId="2" fillId="0" borderId="45" xfId="0" applyNumberFormat="1" applyFont="1" applyFill="1" applyBorder="1" applyAlignment="1">
      <alignment horizontal="center" vertical="center"/>
    </xf>
    <xf numFmtId="49" fontId="2" fillId="0" borderId="47" xfId="0" applyNumberFormat="1" applyFont="1" applyBorder="1" applyAlignment="1">
      <alignment horizontal="center" vertical="center" wrapText="1"/>
    </xf>
    <xf numFmtId="49" fontId="2" fillId="0" borderId="65" xfId="0" applyNumberFormat="1" applyFont="1" applyBorder="1" applyAlignment="1">
      <alignment horizontal="center" vertical="center" wrapText="1"/>
    </xf>
    <xf numFmtId="49" fontId="2" fillId="0" borderId="65" xfId="0" applyNumberFormat="1" applyFont="1" applyFill="1" applyBorder="1" applyAlignment="1">
      <alignment horizontal="center" vertical="center" wrapText="1"/>
    </xf>
    <xf numFmtId="1" fontId="2" fillId="0" borderId="31" xfId="0" applyNumberFormat="1" applyFont="1" applyBorder="1" applyAlignment="1">
      <alignment horizontal="left" vertical="center" wrapText="1"/>
    </xf>
    <xf numFmtId="1" fontId="2" fillId="0" borderId="48" xfId="0" applyNumberFormat="1" applyFont="1" applyBorder="1" applyAlignment="1">
      <alignment horizontal="left" vertical="center" wrapText="1"/>
    </xf>
    <xf numFmtId="1" fontId="2" fillId="0" borderId="23" xfId="0" applyNumberFormat="1" applyFont="1" applyFill="1" applyBorder="1" applyAlignment="1">
      <alignment horizontal="left" vertical="center" wrapText="1"/>
    </xf>
    <xf numFmtId="1" fontId="2" fillId="0" borderId="42" xfId="0" applyNumberFormat="1" applyFont="1" applyFill="1" applyBorder="1" applyAlignment="1">
      <alignment horizontal="left" vertical="center" wrapText="1"/>
    </xf>
    <xf numFmtId="1" fontId="2" fillId="0" borderId="60" xfId="0" applyNumberFormat="1" applyFont="1" applyFill="1" applyBorder="1" applyAlignment="1">
      <alignment horizontal="left" vertical="center" wrapText="1"/>
    </xf>
    <xf numFmtId="1" fontId="2" fillId="0" borderId="64" xfId="0" applyNumberFormat="1" applyFont="1" applyBorder="1" applyAlignment="1">
      <alignment horizontal="left" vertical="center" wrapText="1"/>
    </xf>
    <xf numFmtId="1" fontId="2" fillId="0" borderId="42" xfId="0" applyNumberFormat="1" applyFont="1" applyBorder="1" applyAlignment="1">
      <alignment horizontal="left" vertical="center" wrapText="1"/>
    </xf>
    <xf numFmtId="1" fontId="2" fillId="0" borderId="33" xfId="0" applyNumberFormat="1" applyFont="1" applyBorder="1" applyAlignment="1">
      <alignment horizontal="left" vertical="center" wrapText="1"/>
    </xf>
    <xf numFmtId="49" fontId="2" fillId="0" borderId="47" xfId="0" applyNumberFormat="1" applyFont="1" applyFill="1" applyBorder="1" applyAlignment="1">
      <alignment horizontal="center" vertical="center"/>
    </xf>
    <xf numFmtId="49" fontId="2" fillId="0" borderId="61" xfId="0" applyNumberFormat="1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left" vertical="center" wrapText="1"/>
    </xf>
    <xf numFmtId="0" fontId="2" fillId="0" borderId="61" xfId="0" applyFont="1" applyFill="1" applyBorder="1" applyAlignment="1">
      <alignment horizontal="left" vertical="center" wrapText="1"/>
    </xf>
    <xf numFmtId="0" fontId="2" fillId="0" borderId="52" xfId="0" applyFont="1" applyFill="1" applyBorder="1" applyAlignment="1">
      <alignment horizontal="left" vertical="center" wrapText="1"/>
    </xf>
    <xf numFmtId="49" fontId="3" fillId="0" borderId="47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52" xfId="0" applyNumberFormat="1" applyFont="1" applyBorder="1" applyAlignment="1">
      <alignment horizontal="center" vertical="center"/>
    </xf>
    <xf numFmtId="49" fontId="2" fillId="0" borderId="51" xfId="0" applyNumberFormat="1" applyFont="1" applyFill="1" applyBorder="1" applyAlignment="1">
      <alignment horizontal="center" vertical="center" wrapText="1"/>
    </xf>
    <xf numFmtId="49" fontId="2" fillId="0" borderId="45" xfId="0" applyNumberFormat="1" applyFont="1" applyFill="1" applyBorder="1" applyAlignment="1">
      <alignment horizontal="center" vertical="center" wrapText="1"/>
    </xf>
    <xf numFmtId="1" fontId="2" fillId="0" borderId="23" xfId="0" applyNumberFormat="1" applyFont="1" applyBorder="1" applyAlignment="1">
      <alignment horizontal="center" vertical="center" wrapText="1"/>
    </xf>
    <xf numFmtId="1" fontId="2" fillId="0" borderId="60" xfId="0" applyNumberFormat="1" applyFont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55" xfId="0" applyNumberFormat="1" applyFont="1" applyFill="1" applyBorder="1" applyAlignment="1">
      <alignment horizontal="center" vertical="center"/>
    </xf>
    <xf numFmtId="49" fontId="3" fillId="3" borderId="54" xfId="0" applyNumberFormat="1" applyFont="1" applyFill="1" applyBorder="1" applyAlignment="1">
      <alignment horizontal="center" vertical="center"/>
    </xf>
    <xf numFmtId="49" fontId="3" fillId="3" borderId="50" xfId="0" applyNumberFormat="1" applyFont="1" applyFill="1" applyBorder="1" applyAlignment="1">
      <alignment horizontal="center" vertical="center"/>
    </xf>
    <xf numFmtId="1" fontId="2" fillId="0" borderId="5" xfId="0" applyNumberFormat="1" applyFont="1" applyBorder="1" applyAlignment="1">
      <alignment horizontal="left" vertical="center" wrapText="1"/>
    </xf>
    <xf numFmtId="1" fontId="2" fillId="0" borderId="23" xfId="0" applyNumberFormat="1" applyFont="1" applyBorder="1" applyAlignment="1">
      <alignment horizontal="left" vertical="center" wrapText="1"/>
    </xf>
    <xf numFmtId="1" fontId="2" fillId="0" borderId="60" xfId="0" applyNumberFormat="1" applyFont="1" applyBorder="1" applyAlignment="1">
      <alignment horizontal="left" vertical="center" wrapText="1"/>
    </xf>
    <xf numFmtId="1" fontId="2" fillId="0" borderId="10" xfId="0" applyNumberFormat="1" applyFont="1" applyFill="1" applyBorder="1" applyAlignment="1">
      <alignment horizontal="left" vertical="center" wrapText="1"/>
    </xf>
    <xf numFmtId="1" fontId="2" fillId="0" borderId="5" xfId="0" applyNumberFormat="1" applyFont="1" applyFill="1" applyBorder="1" applyAlignment="1">
      <alignment horizontal="left" vertical="center" wrapText="1"/>
    </xf>
    <xf numFmtId="0" fontId="4" fillId="3" borderId="40" xfId="0" applyFont="1" applyFill="1" applyBorder="1" applyAlignment="1">
      <alignment horizontal="left" vertical="center" wrapText="1"/>
    </xf>
    <xf numFmtId="0" fontId="4" fillId="3" borderId="35" xfId="0" applyFont="1" applyFill="1" applyBorder="1" applyAlignment="1">
      <alignment horizontal="left" vertical="center" wrapText="1"/>
    </xf>
    <xf numFmtId="49" fontId="3" fillId="0" borderId="47" xfId="0" applyNumberFormat="1" applyFont="1" applyFill="1" applyBorder="1" applyAlignment="1">
      <alignment horizontal="center" vertical="center"/>
    </xf>
    <xf numFmtId="49" fontId="3" fillId="0" borderId="61" xfId="0" applyNumberFormat="1" applyFont="1" applyFill="1" applyBorder="1" applyAlignment="1">
      <alignment horizontal="center" vertical="center"/>
    </xf>
    <xf numFmtId="49" fontId="3" fillId="0" borderId="52" xfId="0" applyNumberFormat="1" applyFont="1" applyFill="1" applyBorder="1" applyAlignment="1">
      <alignment horizontal="center" vertical="center"/>
    </xf>
    <xf numFmtId="49" fontId="3" fillId="0" borderId="45" xfId="0" applyNumberFormat="1" applyFont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left" vertical="center" wrapText="1"/>
    </xf>
    <xf numFmtId="49" fontId="2" fillId="0" borderId="61" xfId="0" applyNumberFormat="1" applyFont="1" applyBorder="1" applyAlignment="1">
      <alignment horizontal="center" vertical="center" wrapText="1"/>
    </xf>
    <xf numFmtId="49" fontId="2" fillId="0" borderId="52" xfId="0" applyNumberFormat="1" applyFont="1" applyBorder="1" applyAlignment="1">
      <alignment horizontal="center" vertical="center" wrapText="1"/>
    </xf>
    <xf numFmtId="49" fontId="3" fillId="0" borderId="51" xfId="0" applyNumberFormat="1" applyFont="1" applyBorder="1" applyAlignment="1">
      <alignment horizontal="center" vertical="center"/>
    </xf>
    <xf numFmtId="0" fontId="2" fillId="0" borderId="51" xfId="0" applyFont="1" applyFill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center" vertical="center"/>
    </xf>
    <xf numFmtId="0" fontId="2" fillId="5" borderId="45" xfId="0" applyFont="1" applyFill="1" applyBorder="1" applyAlignment="1">
      <alignment horizontal="left" vertical="center" wrapText="1"/>
    </xf>
    <xf numFmtId="0" fontId="2" fillId="5" borderId="47" xfId="0" applyFont="1" applyFill="1" applyBorder="1" applyAlignment="1">
      <alignment horizontal="left" vertical="center" wrapText="1"/>
    </xf>
    <xf numFmtId="0" fontId="2" fillId="5" borderId="61" xfId="0" applyFont="1" applyFill="1" applyBorder="1" applyAlignment="1">
      <alignment horizontal="left" vertical="center" wrapText="1"/>
    </xf>
    <xf numFmtId="0" fontId="2" fillId="5" borderId="52" xfId="0" applyFont="1" applyFill="1" applyBorder="1" applyAlignment="1">
      <alignment horizontal="left" vertical="center" wrapText="1"/>
    </xf>
    <xf numFmtId="164" fontId="2" fillId="0" borderId="61" xfId="0" applyNumberFormat="1" applyFont="1" applyBorder="1" applyAlignment="1">
      <alignment horizontal="center" vertical="center" wrapText="1"/>
    </xf>
    <xf numFmtId="164" fontId="2" fillId="0" borderId="52" xfId="0" applyNumberFormat="1" applyFont="1" applyBorder="1" applyAlignment="1">
      <alignment horizontal="center" vertical="center" wrapText="1"/>
    </xf>
    <xf numFmtId="49" fontId="3" fillId="0" borderId="66" xfId="0" applyNumberFormat="1" applyFont="1" applyBorder="1" applyAlignment="1">
      <alignment horizontal="center" vertical="center"/>
    </xf>
    <xf numFmtId="49" fontId="3" fillId="0" borderId="55" xfId="0" applyNumberFormat="1" applyFont="1" applyBorder="1" applyAlignment="1">
      <alignment horizontal="center" vertical="center"/>
    </xf>
    <xf numFmtId="49" fontId="3" fillId="2" borderId="66" xfId="0" applyNumberFormat="1" applyFont="1" applyFill="1" applyBorder="1" applyAlignment="1">
      <alignment horizontal="center" vertical="center"/>
    </xf>
    <xf numFmtId="49" fontId="3" fillId="2" borderId="24" xfId="0" applyNumberFormat="1" applyFont="1" applyFill="1" applyBorder="1" applyAlignment="1">
      <alignment horizontal="center" vertical="center"/>
    </xf>
    <xf numFmtId="49" fontId="3" fillId="3" borderId="47" xfId="0" applyNumberFormat="1" applyFont="1" applyFill="1" applyBorder="1" applyAlignment="1">
      <alignment horizontal="center" vertical="center"/>
    </xf>
    <xf numFmtId="49" fontId="3" fillId="3" borderId="61" xfId="0" applyNumberFormat="1" applyFont="1" applyFill="1" applyBorder="1" applyAlignment="1">
      <alignment horizontal="center" vertical="center"/>
    </xf>
    <xf numFmtId="49" fontId="3" fillId="3" borderId="65" xfId="0" applyNumberFormat="1" applyFont="1" applyFill="1" applyBorder="1" applyAlignment="1">
      <alignment horizontal="center" vertical="center"/>
    </xf>
    <xf numFmtId="49" fontId="3" fillId="0" borderId="65" xfId="0" applyNumberFormat="1" applyFont="1" applyBorder="1" applyAlignment="1">
      <alignment horizontal="center" vertical="center"/>
    </xf>
    <xf numFmtId="0" fontId="2" fillId="0" borderId="65" xfId="0" applyFont="1" applyFill="1" applyBorder="1" applyAlignment="1">
      <alignment horizontal="left" vertical="center" wrapText="1"/>
    </xf>
    <xf numFmtId="49" fontId="2" fillId="0" borderId="65" xfId="0" applyNumberFormat="1" applyFont="1" applyFill="1" applyBorder="1" applyAlignment="1">
      <alignment horizontal="center" vertical="center"/>
    </xf>
    <xf numFmtId="49" fontId="3" fillId="3" borderId="52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3" borderId="45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left" vertical="center" wrapText="1"/>
    </xf>
    <xf numFmtId="0" fontId="4" fillId="3" borderId="36" xfId="0" applyFont="1" applyFill="1" applyBorder="1" applyAlignment="1">
      <alignment horizontal="left" vertical="center" wrapText="1"/>
    </xf>
    <xf numFmtId="49" fontId="2" fillId="0" borderId="45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vertical="center" wrapText="1"/>
    </xf>
    <xf numFmtId="1" fontId="2" fillId="0" borderId="9" xfId="0" applyNumberFormat="1" applyFont="1" applyBorder="1" applyAlignment="1">
      <alignment vertical="center" wrapText="1"/>
    </xf>
    <xf numFmtId="1" fontId="2" fillId="5" borderId="23" xfId="0" applyNumberFormat="1" applyFont="1" applyFill="1" applyBorder="1" applyAlignment="1">
      <alignment vertical="center" wrapText="1"/>
    </xf>
    <xf numFmtId="1" fontId="2" fillId="5" borderId="42" xfId="0" applyNumberFormat="1" applyFont="1" applyFill="1" applyBorder="1" applyAlignment="1">
      <alignment vertical="center" wrapText="1"/>
    </xf>
    <xf numFmtId="1" fontId="2" fillId="5" borderId="41" xfId="0" applyNumberFormat="1" applyFont="1" applyFill="1" applyBorder="1" applyAlignment="1">
      <alignment vertical="center" wrapText="1"/>
    </xf>
    <xf numFmtId="1" fontId="2" fillId="5" borderId="60" xfId="0" applyNumberFormat="1" applyFont="1" applyFill="1" applyBorder="1" applyAlignment="1">
      <alignment vertical="center" wrapText="1"/>
    </xf>
    <xf numFmtId="164" fontId="2" fillId="0" borderId="23" xfId="0" applyNumberFormat="1" applyFont="1" applyFill="1" applyBorder="1" applyAlignment="1">
      <alignment vertical="center" wrapText="1"/>
    </xf>
    <xf numFmtId="164" fontId="2" fillId="0" borderId="42" xfId="0" applyNumberFormat="1" applyFont="1" applyFill="1" applyBorder="1" applyAlignment="1">
      <alignment vertical="center" wrapText="1"/>
    </xf>
    <xf numFmtId="164" fontId="2" fillId="0" borderId="60" xfId="0" applyNumberFormat="1" applyFont="1" applyFill="1" applyBorder="1" applyAlignment="1">
      <alignment vertical="center" wrapText="1"/>
    </xf>
    <xf numFmtId="164" fontId="2" fillId="0" borderId="5" xfId="0" applyNumberFormat="1" applyFont="1" applyFill="1" applyBorder="1" applyAlignment="1">
      <alignment horizontal="left" vertical="center" wrapText="1"/>
    </xf>
    <xf numFmtId="164" fontId="2" fillId="0" borderId="5" xfId="0" applyNumberFormat="1" applyFont="1" applyFill="1" applyBorder="1" applyAlignment="1">
      <alignment vertical="center" wrapText="1"/>
    </xf>
    <xf numFmtId="164" fontId="2" fillId="0" borderId="64" xfId="0" applyNumberFormat="1" applyFont="1" applyFill="1" applyBorder="1" applyAlignment="1">
      <alignment horizontal="center" vertical="center"/>
    </xf>
    <xf numFmtId="164" fontId="2" fillId="0" borderId="33" xfId="0" applyNumberFormat="1" applyFont="1" applyFill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164" fontId="2" fillId="5" borderId="64" xfId="0" applyNumberFormat="1" applyFont="1" applyFill="1" applyBorder="1" applyAlignment="1">
      <alignment horizontal="center" vertical="center"/>
    </xf>
    <xf numFmtId="164" fontId="2" fillId="5" borderId="42" xfId="0" applyNumberFormat="1" applyFont="1" applyFill="1" applyBorder="1" applyAlignment="1">
      <alignment horizontal="center" vertical="center"/>
    </xf>
    <xf numFmtId="164" fontId="2" fillId="5" borderId="33" xfId="0" applyNumberFormat="1" applyFont="1" applyFill="1" applyBorder="1" applyAlignment="1">
      <alignment horizontal="center" vertical="center"/>
    </xf>
    <xf numFmtId="164" fontId="2" fillId="0" borderId="45" xfId="0" applyNumberFormat="1" applyFont="1" applyFill="1" applyBorder="1" applyAlignment="1">
      <alignment horizontal="left" vertical="center" wrapText="1"/>
    </xf>
    <xf numFmtId="49" fontId="3" fillId="3" borderId="14" xfId="0" applyNumberFormat="1" applyFont="1" applyFill="1" applyBorder="1" applyAlignment="1">
      <alignment horizontal="center" vertical="center"/>
    </xf>
    <xf numFmtId="49" fontId="3" fillId="3" borderId="35" xfId="0" applyNumberFormat="1" applyFont="1" applyFill="1" applyBorder="1" applyAlignment="1">
      <alignment horizontal="center" vertical="center"/>
    </xf>
    <xf numFmtId="49" fontId="3" fillId="3" borderId="36" xfId="0" applyNumberFormat="1" applyFont="1" applyFill="1" applyBorder="1" applyAlignment="1">
      <alignment horizontal="center" vertical="center"/>
    </xf>
    <xf numFmtId="49" fontId="2" fillId="0" borderId="51" xfId="0" applyNumberFormat="1" applyFont="1" applyBorder="1" applyAlignment="1">
      <alignment horizontal="center" vertical="center" wrapText="1"/>
    </xf>
    <xf numFmtId="164" fontId="2" fillId="0" borderId="45" xfId="0" applyNumberFormat="1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9" fillId="0" borderId="64" xfId="0" applyFont="1" applyBorder="1" applyAlignment="1">
      <alignment horizontal="center" vertical="center" textRotation="90" wrapText="1"/>
    </xf>
    <xf numFmtId="0" fontId="9" fillId="0" borderId="42" xfId="0" applyFont="1" applyBorder="1" applyAlignment="1">
      <alignment horizontal="center" vertical="center" textRotation="90" wrapText="1"/>
    </xf>
    <xf numFmtId="0" fontId="9" fillId="0" borderId="33" xfId="0" applyFont="1" applyBorder="1" applyAlignment="1">
      <alignment horizontal="center" vertical="center" textRotation="90" wrapText="1"/>
    </xf>
    <xf numFmtId="0" fontId="3" fillId="2" borderId="40" xfId="0" applyFont="1" applyFill="1" applyBorder="1" applyAlignment="1">
      <alignment horizontal="left" vertical="center" wrapText="1"/>
    </xf>
    <xf numFmtId="0" fontId="3" fillId="2" borderId="35" xfId="0" applyFont="1" applyFill="1" applyBorder="1" applyAlignment="1">
      <alignment horizontal="left" vertical="center" wrapText="1"/>
    </xf>
    <xf numFmtId="0" fontId="3" fillId="2" borderId="62" xfId="0" applyFont="1" applyFill="1" applyBorder="1" applyAlignment="1">
      <alignment horizontal="left" vertical="center" wrapText="1"/>
    </xf>
    <xf numFmtId="0" fontId="3" fillId="2" borderId="34" xfId="0" applyFont="1" applyFill="1" applyBorder="1" applyAlignment="1">
      <alignment horizontal="left" vertical="center" wrapText="1"/>
    </xf>
    <xf numFmtId="0" fontId="4" fillId="3" borderId="44" xfId="0" applyFont="1" applyFill="1" applyBorder="1" applyAlignment="1">
      <alignment horizontal="left" vertical="center" wrapText="1"/>
    </xf>
    <xf numFmtId="0" fontId="4" fillId="3" borderId="38" xfId="0" applyFont="1" applyFill="1" applyBorder="1" applyAlignment="1">
      <alignment horizontal="left" vertical="center" wrapText="1"/>
    </xf>
    <xf numFmtId="0" fontId="4" fillId="3" borderId="63" xfId="0" applyFont="1" applyFill="1" applyBorder="1" applyAlignment="1">
      <alignment horizontal="left" vertical="center" wrapText="1"/>
    </xf>
    <xf numFmtId="0" fontId="1" fillId="0" borderId="45" xfId="0" applyFont="1" applyBorder="1" applyAlignment="1">
      <alignment wrapText="1"/>
    </xf>
    <xf numFmtId="2" fontId="2" fillId="0" borderId="6" xfId="0" applyNumberFormat="1" applyFont="1" applyBorder="1" applyAlignment="1">
      <alignment horizontal="center" vertical="center"/>
    </xf>
    <xf numFmtId="2" fontId="2" fillId="0" borderId="24" xfId="0" applyNumberFormat="1" applyFont="1" applyBorder="1" applyAlignment="1">
      <alignment horizontal="center" vertical="center"/>
    </xf>
    <xf numFmtId="2" fontId="2" fillId="0" borderId="45" xfId="0" applyNumberFormat="1" applyFont="1" applyBorder="1" applyAlignment="1">
      <alignment horizontal="center" vertical="center"/>
    </xf>
    <xf numFmtId="2" fontId="2" fillId="0" borderId="16" xfId="0" applyNumberFormat="1" applyFont="1" applyFill="1" applyBorder="1" applyAlignment="1">
      <alignment horizontal="center" vertical="center" textRotation="90" wrapText="1"/>
    </xf>
    <xf numFmtId="2" fontId="2" fillId="0" borderId="21" xfId="0" applyNumberFormat="1" applyFont="1" applyFill="1" applyBorder="1" applyAlignment="1">
      <alignment horizontal="center" vertical="center" textRotation="90" wrapText="1"/>
    </xf>
    <xf numFmtId="2" fontId="2" fillId="0" borderId="51" xfId="0" applyNumberFormat="1" applyFont="1" applyBorder="1" applyAlignment="1">
      <alignment horizontal="center" vertical="center" textRotation="90" wrapText="1"/>
    </xf>
    <xf numFmtId="2" fontId="2" fillId="0" borderId="45" xfId="0" applyNumberFormat="1" applyFont="1" applyBorder="1" applyAlignment="1">
      <alignment horizontal="center" vertical="center" textRotation="90" wrapText="1"/>
    </xf>
    <xf numFmtId="2" fontId="2" fillId="0" borderId="12" xfId="0" applyNumberFormat="1" applyFont="1" applyBorder="1" applyAlignment="1">
      <alignment horizontal="center" vertical="center" textRotation="90" wrapText="1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49" fontId="3" fillId="3" borderId="8" xfId="0" applyNumberFormat="1" applyFont="1" applyFill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textRotation="90" wrapText="1"/>
    </xf>
    <xf numFmtId="2" fontId="2" fillId="0" borderId="15" xfId="0" applyNumberFormat="1" applyFont="1" applyBorder="1" applyAlignment="1">
      <alignment horizontal="center" vertical="center" textRotation="90" wrapText="1"/>
    </xf>
    <xf numFmtId="49" fontId="3" fillId="3" borderId="69" xfId="0" applyNumberFormat="1" applyFont="1" applyFill="1" applyBorder="1" applyAlignment="1">
      <alignment horizontal="center" vertical="center"/>
    </xf>
    <xf numFmtId="49" fontId="3" fillId="2" borderId="53" xfId="0" applyNumberFormat="1" applyFont="1" applyFill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center" vertical="center"/>
    </xf>
    <xf numFmtId="49" fontId="3" fillId="3" borderId="25" xfId="0" applyNumberFormat="1" applyFont="1" applyFill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7" borderId="14" xfId="0" applyNumberFormat="1" applyFont="1" applyFill="1" applyBorder="1" applyAlignment="1">
      <alignment horizontal="left" vertical="center" wrapText="1"/>
    </xf>
    <xf numFmtId="49" fontId="3" fillId="7" borderId="35" xfId="0" applyNumberFormat="1" applyFont="1" applyFill="1" applyBorder="1" applyAlignment="1">
      <alignment horizontal="left" vertical="center" wrapText="1"/>
    </xf>
    <xf numFmtId="49" fontId="3" fillId="7" borderId="36" xfId="0" applyNumberFormat="1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35" xfId="0" applyFont="1" applyFill="1" applyBorder="1" applyAlignment="1">
      <alignment horizontal="left" vertical="center" wrapText="1"/>
    </xf>
    <xf numFmtId="0" fontId="3" fillId="8" borderId="36" xfId="0" applyFont="1" applyFill="1" applyBorder="1" applyAlignment="1">
      <alignment horizontal="left" vertical="center" wrapText="1"/>
    </xf>
    <xf numFmtId="164" fontId="2" fillId="9" borderId="42" xfId="0" applyNumberFormat="1" applyFont="1" applyFill="1" applyBorder="1" applyAlignment="1">
      <alignment horizontal="center" vertical="center"/>
    </xf>
    <xf numFmtId="0" fontId="6" fillId="0" borderId="62" xfId="0" applyFont="1" applyBorder="1" applyAlignment="1">
      <alignment horizontal="right" vertical="center"/>
    </xf>
    <xf numFmtId="2" fontId="2" fillId="0" borderId="18" xfId="0" applyNumberFormat="1" applyFont="1" applyBorder="1" applyAlignment="1">
      <alignment horizontal="center" vertical="center" textRotation="90" wrapText="1"/>
    </xf>
    <xf numFmtId="2" fontId="2" fillId="0" borderId="16" xfId="0" applyNumberFormat="1" applyFont="1" applyBorder="1" applyAlignment="1">
      <alignment horizontal="center" vertical="center" textRotation="90" wrapText="1"/>
    </xf>
    <xf numFmtId="2" fontId="2" fillId="0" borderId="21" xfId="0" applyNumberFormat="1" applyFont="1" applyBorder="1" applyAlignment="1">
      <alignment horizontal="center" vertical="center" textRotation="90" wrapText="1"/>
    </xf>
    <xf numFmtId="0" fontId="2" fillId="0" borderId="49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61" xfId="0" applyNumberFormat="1" applyFont="1" applyBorder="1" applyAlignment="1">
      <alignment horizontal="center" vertical="center" wrapText="1"/>
    </xf>
    <xf numFmtId="2" fontId="2" fillId="0" borderId="65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textRotation="90" wrapText="1"/>
    </xf>
    <xf numFmtId="2" fontId="2" fillId="0" borderId="61" xfId="0" applyNumberFormat="1" applyFont="1" applyBorder="1" applyAlignment="1">
      <alignment horizontal="center" vertical="center" textRotation="90" wrapText="1"/>
    </xf>
    <xf numFmtId="2" fontId="2" fillId="0" borderId="65" xfId="0" applyNumberFormat="1" applyFont="1" applyBorder="1" applyAlignment="1">
      <alignment horizontal="center" vertical="center" textRotation="90" wrapText="1"/>
    </xf>
    <xf numFmtId="2" fontId="2" fillId="0" borderId="49" xfId="0" applyNumberFormat="1" applyFont="1" applyBorder="1" applyAlignment="1">
      <alignment horizontal="center" vertical="center" wrapText="1"/>
    </xf>
    <xf numFmtId="2" fontId="2" fillId="0" borderId="39" xfId="0" applyNumberFormat="1" applyFont="1" applyBorder="1" applyAlignment="1">
      <alignment horizontal="center" vertical="center" wrapText="1"/>
    </xf>
    <xf numFmtId="2" fontId="2" fillId="0" borderId="26" xfId="0" applyNumberFormat="1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 textRotation="90" wrapText="1"/>
    </xf>
    <xf numFmtId="2" fontId="2" fillId="0" borderId="66" xfId="0" applyNumberFormat="1" applyFont="1" applyBorder="1" applyAlignment="1">
      <alignment horizontal="center" vertical="center" textRotation="90" wrapText="1"/>
    </xf>
    <xf numFmtId="2" fontId="2" fillId="0" borderId="24" xfId="0" applyNumberFormat="1" applyFont="1" applyBorder="1" applyAlignment="1">
      <alignment horizontal="center" vertical="center" textRotation="90" wrapText="1"/>
    </xf>
    <xf numFmtId="49" fontId="3" fillId="3" borderId="13" xfId="0" applyNumberFormat="1" applyFont="1" applyFill="1" applyBorder="1" applyAlignment="1">
      <alignment horizontal="center" vertical="center"/>
    </xf>
    <xf numFmtId="49" fontId="3" fillId="3" borderId="22" xfId="0" applyNumberFormat="1" applyFont="1" applyFill="1" applyBorder="1" applyAlignment="1">
      <alignment horizontal="center" vertical="center"/>
    </xf>
    <xf numFmtId="49" fontId="3" fillId="0" borderId="53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vertical="center" wrapText="1"/>
    </xf>
    <xf numFmtId="1" fontId="2" fillId="0" borderId="60" xfId="0" applyNumberFormat="1" applyFont="1" applyBorder="1" applyAlignment="1">
      <alignment vertical="center" wrapText="1"/>
    </xf>
    <xf numFmtId="49" fontId="3" fillId="3" borderId="19" xfId="0" applyNumberFormat="1" applyFont="1" applyFill="1" applyBorder="1" applyAlignment="1">
      <alignment horizontal="center" vertical="center"/>
    </xf>
    <xf numFmtId="1" fontId="2" fillId="0" borderId="45" xfId="0" applyNumberFormat="1" applyFont="1" applyBorder="1" applyAlignment="1">
      <alignment horizontal="center" vertical="center" wrapText="1"/>
    </xf>
    <xf numFmtId="49" fontId="3" fillId="2" borderId="45" xfId="0" applyNumberFormat="1" applyFont="1" applyFill="1" applyBorder="1" applyAlignment="1">
      <alignment horizontal="center" vertical="center"/>
    </xf>
    <xf numFmtId="49" fontId="3" fillId="3" borderId="51" xfId="0" applyNumberFormat="1" applyFont="1" applyFill="1" applyBorder="1" applyAlignment="1">
      <alignment horizontal="center" vertical="center"/>
    </xf>
    <xf numFmtId="49" fontId="3" fillId="3" borderId="67" xfId="0" applyNumberFormat="1" applyFont="1" applyFill="1" applyBorder="1" applyAlignment="1">
      <alignment horizontal="center" vertical="center"/>
    </xf>
    <xf numFmtId="49" fontId="3" fillId="2" borderId="47" xfId="0" applyNumberFormat="1" applyFont="1" applyFill="1" applyBorder="1" applyAlignment="1">
      <alignment horizontal="center" vertical="center"/>
    </xf>
    <xf numFmtId="49" fontId="3" fillId="2" borderId="5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164" fontId="2" fillId="0" borderId="47" xfId="0" applyNumberFormat="1" applyFont="1" applyBorder="1" applyAlignment="1">
      <alignment horizontal="center" vertical="center" wrapText="1"/>
    </xf>
    <xf numFmtId="164" fontId="2" fillId="0" borderId="54" xfId="0" applyNumberFormat="1" applyFont="1" applyFill="1" applyBorder="1" applyAlignment="1">
      <alignment horizontal="center" vertical="center" wrapText="1"/>
    </xf>
    <xf numFmtId="164" fontId="2" fillId="0" borderId="50" xfId="0" applyNumberFormat="1" applyFont="1" applyFill="1" applyBorder="1" applyAlignment="1">
      <alignment horizontal="center" vertical="center" wrapText="1"/>
    </xf>
    <xf numFmtId="164" fontId="2" fillId="0" borderId="42" xfId="0" applyNumberFormat="1" applyFont="1" applyFill="1" applyBorder="1" applyAlignment="1">
      <alignment horizontal="center" vertical="center"/>
    </xf>
    <xf numFmtId="164" fontId="2" fillId="0" borderId="60" xfId="0" applyNumberFormat="1" applyFont="1" applyFill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164" fontId="2" fillId="0" borderId="23" xfId="0" applyNumberFormat="1" applyFont="1" applyFill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57" xfId="0" applyNumberFormat="1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164" fontId="2" fillId="0" borderId="27" xfId="0" applyNumberFormat="1" applyFont="1" applyFill="1" applyBorder="1" applyAlignment="1">
      <alignment horizontal="center" vertical="center"/>
    </xf>
    <xf numFmtId="164" fontId="2" fillId="0" borderId="57" xfId="0" applyNumberFormat="1" applyFont="1" applyFill="1" applyBorder="1" applyAlignment="1">
      <alignment horizontal="center" vertical="center"/>
    </xf>
    <xf numFmtId="164" fontId="2" fillId="0" borderId="41" xfId="0" applyNumberFormat="1" applyFont="1" applyFill="1" applyBorder="1" applyAlignment="1">
      <alignment horizontal="center" vertical="center"/>
    </xf>
    <xf numFmtId="164" fontId="2" fillId="5" borderId="60" xfId="0" applyNumberFormat="1" applyFont="1" applyFill="1" applyBorder="1" applyAlignment="1">
      <alignment horizontal="center" vertical="center"/>
    </xf>
    <xf numFmtId="49" fontId="3" fillId="3" borderId="40" xfId="0" applyNumberFormat="1" applyFont="1" applyFill="1" applyBorder="1" applyAlignment="1">
      <alignment horizontal="center" vertical="center"/>
    </xf>
    <xf numFmtId="49" fontId="3" fillId="2" borderId="40" xfId="0" applyNumberFormat="1" applyFont="1" applyFill="1" applyBorder="1" applyAlignment="1">
      <alignment horizontal="center" vertical="center"/>
    </xf>
    <xf numFmtId="49" fontId="3" fillId="2" borderId="35" xfId="0" applyNumberFormat="1" applyFont="1" applyFill="1" applyBorder="1" applyAlignment="1">
      <alignment horizontal="center" vertical="center"/>
    </xf>
    <xf numFmtId="49" fontId="3" fillId="2" borderId="36" xfId="0" applyNumberFormat="1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3" fillId="6" borderId="35" xfId="0" applyFont="1" applyFill="1" applyBorder="1" applyAlignment="1">
      <alignment horizontal="center" vertical="center"/>
    </xf>
    <xf numFmtId="0" fontId="3" fillId="6" borderId="36" xfId="0" applyFont="1" applyFill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/>
    </xf>
    <xf numFmtId="1" fontId="2" fillId="0" borderId="23" xfId="0" applyNumberFormat="1" applyFont="1" applyFill="1" applyBorder="1" applyAlignment="1">
      <alignment vertical="center" wrapText="1"/>
    </xf>
    <xf numFmtId="1" fontId="2" fillId="0" borderId="33" xfId="0" applyNumberFormat="1" applyFont="1" applyFill="1" applyBorder="1" applyAlignment="1">
      <alignment vertical="center" wrapText="1"/>
    </xf>
    <xf numFmtId="164" fontId="2" fillId="0" borderId="34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_Sheet1" xfId="1"/>
  </cellStyles>
  <dxfs count="1"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150"/>
  <sheetViews>
    <sheetView tabSelected="1" topLeftCell="A42" zoomScaleNormal="100" workbookViewId="0">
      <selection activeCell="R1" sqref="R1:U1"/>
    </sheetView>
  </sheetViews>
  <sheetFormatPr defaultRowHeight="11.25"/>
  <cols>
    <col min="1" max="1" width="3.42578125" style="2" customWidth="1"/>
    <col min="2" max="2" width="3.85546875" style="1" customWidth="1"/>
    <col min="3" max="3" width="3.42578125" style="1" customWidth="1"/>
    <col min="4" max="4" width="21.42578125" style="1" customWidth="1"/>
    <col min="5" max="5" width="5.28515625" style="1" customWidth="1"/>
    <col min="6" max="6" width="5" style="1" customWidth="1"/>
    <col min="7" max="7" width="8" style="1" customWidth="1"/>
    <col min="8" max="8" width="8.42578125" style="1" bestFit="1" customWidth="1"/>
    <col min="9" max="10" width="8" style="1" customWidth="1"/>
    <col min="11" max="11" width="6.42578125" style="1" customWidth="1"/>
    <col min="12" max="12" width="8.28515625" style="1" bestFit="1" customWidth="1"/>
    <col min="13" max="13" width="7.7109375" style="1" customWidth="1"/>
    <col min="14" max="14" width="7.28515625" style="1" customWidth="1"/>
    <col min="15" max="15" width="6.42578125" style="1" customWidth="1"/>
    <col min="16" max="16" width="7.85546875" style="1" customWidth="1"/>
    <col min="17" max="17" width="10.5703125" style="1" customWidth="1"/>
    <col min="18" max="18" width="18.5703125" style="1" customWidth="1"/>
    <col min="19" max="19" width="7.7109375" style="1" customWidth="1"/>
    <col min="20" max="21" width="7.28515625" style="1" customWidth="1"/>
    <col min="22" max="27" width="9.140625" style="1"/>
    <col min="28" max="28" width="10.140625" style="1" customWidth="1"/>
    <col min="29" max="16384" width="9.140625" style="1"/>
  </cols>
  <sheetData>
    <row r="1" spans="1:22" ht="36.75" customHeight="1">
      <c r="Q1" s="33"/>
      <c r="R1" s="293" t="s">
        <v>146</v>
      </c>
      <c r="S1" s="293"/>
      <c r="T1" s="293"/>
      <c r="U1" s="293"/>
    </row>
    <row r="2" spans="1:22" s="26" customFormat="1" ht="12.75" customHeight="1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</row>
    <row r="3" spans="1:22" s="27" customFormat="1" ht="12">
      <c r="A3" s="314" t="s">
        <v>117</v>
      </c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</row>
    <row r="4" spans="1:22" s="29" customFormat="1" ht="15.75" customHeight="1">
      <c r="A4" s="316" t="s">
        <v>59</v>
      </c>
      <c r="B4" s="317"/>
      <c r="C4" s="317"/>
      <c r="D4" s="317"/>
      <c r="E4" s="317"/>
      <c r="F4" s="317"/>
      <c r="G4" s="317"/>
      <c r="H4" s="317"/>
      <c r="I4" s="317"/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17"/>
      <c r="U4" s="317"/>
    </row>
    <row r="5" spans="1:22" s="27" customFormat="1" ht="12">
      <c r="A5" s="314" t="s">
        <v>60</v>
      </c>
      <c r="B5" s="314"/>
      <c r="C5" s="314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314"/>
      <c r="P5" s="314"/>
      <c r="Q5" s="314"/>
      <c r="R5" s="314"/>
      <c r="S5" s="314"/>
      <c r="T5" s="314"/>
      <c r="U5" s="314"/>
    </row>
    <row r="6" spans="1:22" s="26" customFormat="1" ht="12" customHeight="1">
      <c r="A6" s="315" t="s">
        <v>61</v>
      </c>
      <c r="B6" s="315"/>
      <c r="C6" s="315"/>
      <c r="D6" s="315"/>
      <c r="E6" s="315"/>
      <c r="F6" s="315"/>
      <c r="G6" s="315"/>
      <c r="H6" s="315"/>
      <c r="I6" s="315"/>
      <c r="J6" s="315"/>
      <c r="K6" s="315"/>
      <c r="L6" s="315"/>
      <c r="M6" s="315"/>
      <c r="N6" s="315"/>
      <c r="O6" s="315"/>
      <c r="P6" s="315"/>
      <c r="Q6" s="315"/>
      <c r="R6" s="315"/>
      <c r="S6" s="315"/>
      <c r="T6" s="315"/>
      <c r="U6" s="315"/>
    </row>
    <row r="7" spans="1:22" s="26" customFormat="1" ht="12.75" thickBot="1">
      <c r="A7" s="334"/>
      <c r="B7" s="334"/>
      <c r="C7" s="334"/>
      <c r="D7" s="334"/>
      <c r="E7" s="334"/>
      <c r="F7" s="334"/>
      <c r="G7" s="334"/>
      <c r="H7" s="334"/>
      <c r="I7" s="334"/>
      <c r="J7" s="334"/>
      <c r="K7" s="334"/>
      <c r="L7" s="334"/>
      <c r="M7" s="334"/>
      <c r="N7" s="334"/>
      <c r="O7" s="334"/>
      <c r="P7" s="334"/>
      <c r="Q7" s="334"/>
      <c r="R7" s="334"/>
      <c r="S7" s="334"/>
      <c r="T7" s="334"/>
      <c r="U7" s="334"/>
    </row>
    <row r="8" spans="1:22" ht="22.5" customHeight="1">
      <c r="A8" s="351" t="s">
        <v>0</v>
      </c>
      <c r="B8" s="310" t="s">
        <v>1</v>
      </c>
      <c r="C8" s="310" t="s">
        <v>2</v>
      </c>
      <c r="D8" s="341" t="s">
        <v>3</v>
      </c>
      <c r="E8" s="344" t="s">
        <v>4</v>
      </c>
      <c r="F8" s="310" t="s">
        <v>5</v>
      </c>
      <c r="G8" s="335" t="s">
        <v>6</v>
      </c>
      <c r="H8" s="338" t="s">
        <v>111</v>
      </c>
      <c r="I8" s="339"/>
      <c r="J8" s="339"/>
      <c r="K8" s="340"/>
      <c r="L8" s="338" t="s">
        <v>112</v>
      </c>
      <c r="M8" s="339"/>
      <c r="N8" s="339"/>
      <c r="O8" s="340"/>
      <c r="P8" s="294" t="s">
        <v>95</v>
      </c>
      <c r="Q8" s="294" t="s">
        <v>113</v>
      </c>
      <c r="R8" s="347" t="s">
        <v>7</v>
      </c>
      <c r="S8" s="348"/>
      <c r="T8" s="348"/>
      <c r="U8" s="349"/>
    </row>
    <row r="9" spans="1:22" ht="15.75" customHeight="1">
      <c r="A9" s="352"/>
      <c r="B9" s="311"/>
      <c r="C9" s="311"/>
      <c r="D9" s="342"/>
      <c r="E9" s="345"/>
      <c r="F9" s="311"/>
      <c r="G9" s="336"/>
      <c r="H9" s="319" t="s">
        <v>8</v>
      </c>
      <c r="I9" s="307" t="s">
        <v>9</v>
      </c>
      <c r="J9" s="307"/>
      <c r="K9" s="308" t="s">
        <v>10</v>
      </c>
      <c r="L9" s="319" t="s">
        <v>8</v>
      </c>
      <c r="M9" s="307" t="s">
        <v>9</v>
      </c>
      <c r="N9" s="307"/>
      <c r="O9" s="308" t="s">
        <v>10</v>
      </c>
      <c r="P9" s="295"/>
      <c r="Q9" s="295"/>
      <c r="R9" s="305" t="s">
        <v>29</v>
      </c>
      <c r="S9" s="307" t="s">
        <v>11</v>
      </c>
      <c r="T9" s="307"/>
      <c r="U9" s="350"/>
    </row>
    <row r="10" spans="1:22" ht="101.25" customHeight="1" thickBot="1">
      <c r="A10" s="353"/>
      <c r="B10" s="312"/>
      <c r="C10" s="312"/>
      <c r="D10" s="343"/>
      <c r="E10" s="346"/>
      <c r="F10" s="312"/>
      <c r="G10" s="337"/>
      <c r="H10" s="320"/>
      <c r="I10" s="23" t="s">
        <v>8</v>
      </c>
      <c r="J10" s="24" t="s">
        <v>12</v>
      </c>
      <c r="K10" s="309"/>
      <c r="L10" s="320"/>
      <c r="M10" s="23" t="s">
        <v>8</v>
      </c>
      <c r="N10" s="24" t="s">
        <v>12</v>
      </c>
      <c r="O10" s="309"/>
      <c r="P10" s="296"/>
      <c r="Q10" s="296"/>
      <c r="R10" s="306"/>
      <c r="S10" s="30" t="s">
        <v>114</v>
      </c>
      <c r="T10" s="30" t="s">
        <v>96</v>
      </c>
      <c r="U10" s="31" t="s">
        <v>115</v>
      </c>
    </row>
    <row r="11" spans="1:22" ht="15" customHeight="1" thickBot="1">
      <c r="A11" s="327" t="s">
        <v>44</v>
      </c>
      <c r="B11" s="328"/>
      <c r="C11" s="328"/>
      <c r="D11" s="328"/>
      <c r="E11" s="328"/>
      <c r="F11" s="328"/>
      <c r="G11" s="328"/>
      <c r="H11" s="328"/>
      <c r="I11" s="328"/>
      <c r="J11" s="328"/>
      <c r="K11" s="328"/>
      <c r="L11" s="328"/>
      <c r="M11" s="328"/>
      <c r="N11" s="328"/>
      <c r="O11" s="328"/>
      <c r="P11" s="328"/>
      <c r="Q11" s="328"/>
      <c r="R11" s="328"/>
      <c r="S11" s="328"/>
      <c r="T11" s="328"/>
      <c r="U11" s="329"/>
      <c r="V11" s="3"/>
    </row>
    <row r="12" spans="1:22" ht="15.75" customHeight="1" thickBot="1">
      <c r="A12" s="330" t="s">
        <v>43</v>
      </c>
      <c r="B12" s="331"/>
      <c r="C12" s="331"/>
      <c r="D12" s="331"/>
      <c r="E12" s="331"/>
      <c r="F12" s="331"/>
      <c r="G12" s="331"/>
      <c r="H12" s="331"/>
      <c r="I12" s="331"/>
      <c r="J12" s="331"/>
      <c r="K12" s="331"/>
      <c r="L12" s="331"/>
      <c r="M12" s="331"/>
      <c r="N12" s="331"/>
      <c r="O12" s="331"/>
      <c r="P12" s="331"/>
      <c r="Q12" s="331"/>
      <c r="R12" s="331"/>
      <c r="S12" s="331"/>
      <c r="T12" s="331"/>
      <c r="U12" s="332"/>
      <c r="V12" s="3"/>
    </row>
    <row r="13" spans="1:22" ht="14.25" customHeight="1" thickBot="1">
      <c r="A13" s="4" t="s">
        <v>19</v>
      </c>
      <c r="B13" s="297" t="s">
        <v>45</v>
      </c>
      <c r="C13" s="298"/>
      <c r="D13" s="298"/>
      <c r="E13" s="298"/>
      <c r="F13" s="298"/>
      <c r="G13" s="298"/>
      <c r="H13" s="299"/>
      <c r="I13" s="299"/>
      <c r="J13" s="299"/>
      <c r="K13" s="299"/>
      <c r="L13" s="299"/>
      <c r="M13" s="299"/>
      <c r="N13" s="299"/>
      <c r="O13" s="299"/>
      <c r="P13" s="299"/>
      <c r="Q13" s="299"/>
      <c r="R13" s="299"/>
      <c r="S13" s="299"/>
      <c r="T13" s="299"/>
      <c r="U13" s="300"/>
      <c r="V13" s="3"/>
    </row>
    <row r="14" spans="1:22" ht="15.75" customHeight="1" thickBot="1">
      <c r="A14" s="5" t="s">
        <v>19</v>
      </c>
      <c r="B14" s="6" t="s">
        <v>19</v>
      </c>
      <c r="C14" s="301" t="s">
        <v>46</v>
      </c>
      <c r="D14" s="302"/>
      <c r="E14" s="302"/>
      <c r="F14" s="302"/>
      <c r="G14" s="302"/>
      <c r="H14" s="302"/>
      <c r="I14" s="302"/>
      <c r="J14" s="302"/>
      <c r="K14" s="302"/>
      <c r="L14" s="302"/>
      <c r="M14" s="302"/>
      <c r="N14" s="302"/>
      <c r="O14" s="302"/>
      <c r="P14" s="302"/>
      <c r="Q14" s="302"/>
      <c r="R14" s="302"/>
      <c r="S14" s="302"/>
      <c r="T14" s="302"/>
      <c r="U14" s="303"/>
      <c r="V14" s="3"/>
    </row>
    <row r="15" spans="1:22" ht="13.5" customHeight="1">
      <c r="A15" s="322" t="s">
        <v>19</v>
      </c>
      <c r="B15" s="354" t="s">
        <v>19</v>
      </c>
      <c r="C15" s="356" t="s">
        <v>19</v>
      </c>
      <c r="D15" s="244" t="s">
        <v>80</v>
      </c>
      <c r="E15" s="290" t="s">
        <v>36</v>
      </c>
      <c r="F15" s="220" t="s">
        <v>26</v>
      </c>
      <c r="G15" s="48" t="s">
        <v>17</v>
      </c>
      <c r="H15" s="155">
        <v>2256500</v>
      </c>
      <c r="I15" s="137">
        <v>2256500</v>
      </c>
      <c r="J15" s="137">
        <v>47500</v>
      </c>
      <c r="K15" s="74">
        <v>0</v>
      </c>
      <c r="L15" s="155">
        <v>2361000</v>
      </c>
      <c r="M15" s="155">
        <v>2361000</v>
      </c>
      <c r="N15" s="137">
        <v>66800</v>
      </c>
      <c r="O15" s="74">
        <v>0</v>
      </c>
      <c r="P15" s="49">
        <v>2414400</v>
      </c>
      <c r="Q15" s="91">
        <v>2427500</v>
      </c>
      <c r="R15" s="209" t="s">
        <v>128</v>
      </c>
      <c r="S15" s="281">
        <v>1100</v>
      </c>
      <c r="T15" s="281">
        <v>1110</v>
      </c>
      <c r="U15" s="281">
        <v>1126</v>
      </c>
      <c r="V15" s="34"/>
    </row>
    <row r="16" spans="1:22" ht="24" customHeight="1" thickBot="1">
      <c r="A16" s="263"/>
      <c r="B16" s="318"/>
      <c r="C16" s="245"/>
      <c r="D16" s="240"/>
      <c r="E16" s="304"/>
      <c r="F16" s="221"/>
      <c r="G16" s="50" t="s">
        <v>13</v>
      </c>
      <c r="H16" s="146">
        <f>+H15</f>
        <v>2256500</v>
      </c>
      <c r="I16" s="146">
        <f t="shared" ref="I16:Q16" si="0">+I15</f>
        <v>2256500</v>
      </c>
      <c r="J16" s="146">
        <f t="shared" si="0"/>
        <v>47500</v>
      </c>
      <c r="K16" s="146">
        <f t="shared" si="0"/>
        <v>0</v>
      </c>
      <c r="L16" s="146">
        <f t="shared" si="0"/>
        <v>2361000</v>
      </c>
      <c r="M16" s="146">
        <f t="shared" si="0"/>
        <v>2361000</v>
      </c>
      <c r="N16" s="146">
        <f t="shared" si="0"/>
        <v>66800</v>
      </c>
      <c r="O16" s="146">
        <f t="shared" si="0"/>
        <v>0</v>
      </c>
      <c r="P16" s="146">
        <f t="shared" si="0"/>
        <v>2414400</v>
      </c>
      <c r="Q16" s="146">
        <f t="shared" si="0"/>
        <v>2427500</v>
      </c>
      <c r="R16" s="230"/>
      <c r="S16" s="282"/>
      <c r="T16" s="282"/>
      <c r="U16" s="282"/>
      <c r="V16" s="3"/>
    </row>
    <row r="17" spans="1:22" ht="16.5" hidden="1" customHeight="1">
      <c r="A17" s="254"/>
      <c r="B17" s="321"/>
      <c r="C17" s="252"/>
      <c r="D17" s="215" t="s">
        <v>116</v>
      </c>
      <c r="E17" s="241" t="s">
        <v>74</v>
      </c>
      <c r="F17" s="196"/>
      <c r="G17" s="51" t="s">
        <v>17</v>
      </c>
      <c r="H17" s="46"/>
      <c r="I17" s="46"/>
      <c r="J17" s="75"/>
      <c r="K17" s="52"/>
      <c r="L17" s="46"/>
      <c r="M17" s="46"/>
      <c r="N17" s="75"/>
      <c r="O17" s="52">
        <v>0</v>
      </c>
      <c r="P17" s="76"/>
      <c r="Q17" s="47"/>
      <c r="R17" s="210" t="s">
        <v>41</v>
      </c>
      <c r="S17" s="333"/>
      <c r="T17" s="333"/>
      <c r="U17" s="333"/>
      <c r="V17" s="3"/>
    </row>
    <row r="18" spans="1:22" ht="16.5" hidden="1" customHeight="1">
      <c r="A18" s="254"/>
      <c r="B18" s="321"/>
      <c r="C18" s="252"/>
      <c r="D18" s="215"/>
      <c r="E18" s="241"/>
      <c r="F18" s="196"/>
      <c r="G18" s="51" t="s">
        <v>18</v>
      </c>
      <c r="H18" s="46"/>
      <c r="I18" s="46"/>
      <c r="J18" s="70">
        <v>0</v>
      </c>
      <c r="K18" s="52"/>
      <c r="L18" s="46"/>
      <c r="M18" s="46"/>
      <c r="N18" s="70">
        <v>0</v>
      </c>
      <c r="O18" s="52">
        <v>0</v>
      </c>
      <c r="P18" s="47"/>
      <c r="Q18" s="47"/>
      <c r="R18" s="210"/>
      <c r="S18" s="333"/>
      <c r="T18" s="333"/>
      <c r="U18" s="333"/>
      <c r="V18" s="3"/>
    </row>
    <row r="19" spans="1:22" ht="12" hidden="1" customHeight="1" thickBot="1">
      <c r="A19" s="254"/>
      <c r="B19" s="321"/>
      <c r="C19" s="252"/>
      <c r="D19" s="215"/>
      <c r="E19" s="241"/>
      <c r="F19" s="196"/>
      <c r="G19" s="50" t="s">
        <v>13</v>
      </c>
      <c r="H19" s="146">
        <f>+H18+H17</f>
        <v>0</v>
      </c>
      <c r="I19" s="146">
        <f t="shared" ref="I19:Q19" si="1">+I18+I17</f>
        <v>0</v>
      </c>
      <c r="J19" s="146">
        <f t="shared" si="1"/>
        <v>0</v>
      </c>
      <c r="K19" s="146">
        <f t="shared" si="1"/>
        <v>0</v>
      </c>
      <c r="L19" s="146">
        <f t="shared" si="1"/>
        <v>0</v>
      </c>
      <c r="M19" s="146">
        <f t="shared" si="1"/>
        <v>0</v>
      </c>
      <c r="N19" s="146">
        <f t="shared" si="1"/>
        <v>0</v>
      </c>
      <c r="O19" s="146">
        <f t="shared" si="1"/>
        <v>0</v>
      </c>
      <c r="P19" s="146">
        <f t="shared" si="1"/>
        <v>0</v>
      </c>
      <c r="Q19" s="146">
        <f t="shared" si="1"/>
        <v>0</v>
      </c>
      <c r="R19" s="230"/>
      <c r="S19" s="333"/>
      <c r="T19" s="333"/>
      <c r="U19" s="333"/>
      <c r="V19" s="3"/>
    </row>
    <row r="20" spans="1:22" ht="16.5" customHeight="1">
      <c r="A20" s="263" t="s">
        <v>19</v>
      </c>
      <c r="B20" s="318" t="s">
        <v>19</v>
      </c>
      <c r="C20" s="245" t="s">
        <v>21</v>
      </c>
      <c r="D20" s="240" t="s">
        <v>81</v>
      </c>
      <c r="E20" s="267" t="s">
        <v>33</v>
      </c>
      <c r="F20" s="221" t="s">
        <v>26</v>
      </c>
      <c r="G20" s="51" t="s">
        <v>17</v>
      </c>
      <c r="H20" s="46">
        <v>3363100</v>
      </c>
      <c r="I20" s="46">
        <v>3363100</v>
      </c>
      <c r="J20" s="75">
        <v>40500</v>
      </c>
      <c r="K20" s="52">
        <v>0</v>
      </c>
      <c r="L20" s="46">
        <v>4197300</v>
      </c>
      <c r="M20" s="46">
        <v>4197300</v>
      </c>
      <c r="N20" s="75">
        <v>22700</v>
      </c>
      <c r="O20" s="52">
        <v>0</v>
      </c>
      <c r="P20" s="76">
        <v>4933480</v>
      </c>
      <c r="Q20" s="47">
        <v>4949652</v>
      </c>
      <c r="R20" s="210" t="s">
        <v>41</v>
      </c>
      <c r="S20" s="281">
        <v>5900</v>
      </c>
      <c r="T20" s="279">
        <v>6000</v>
      </c>
      <c r="U20" s="279">
        <v>6100</v>
      </c>
      <c r="V20" s="3"/>
    </row>
    <row r="21" spans="1:22" ht="16.5" customHeight="1">
      <c r="A21" s="263"/>
      <c r="B21" s="318"/>
      <c r="C21" s="245"/>
      <c r="D21" s="240"/>
      <c r="E21" s="267"/>
      <c r="F21" s="221"/>
      <c r="G21" s="51" t="s">
        <v>18</v>
      </c>
      <c r="H21" s="46">
        <v>0</v>
      </c>
      <c r="I21" s="46">
        <v>0</v>
      </c>
      <c r="J21" s="70">
        <v>0</v>
      </c>
      <c r="K21" s="52">
        <v>0</v>
      </c>
      <c r="L21" s="46">
        <v>0</v>
      </c>
      <c r="M21" s="46">
        <v>0</v>
      </c>
      <c r="N21" s="70">
        <v>0</v>
      </c>
      <c r="O21" s="52">
        <v>0</v>
      </c>
      <c r="P21" s="47">
        <v>0</v>
      </c>
      <c r="Q21" s="47">
        <v>0</v>
      </c>
      <c r="R21" s="210"/>
      <c r="S21" s="376"/>
      <c r="T21" s="374"/>
      <c r="U21" s="374"/>
      <c r="V21" s="3"/>
    </row>
    <row r="22" spans="1:22" ht="24" customHeight="1">
      <c r="A22" s="263"/>
      <c r="B22" s="318"/>
      <c r="C22" s="245"/>
      <c r="D22" s="240"/>
      <c r="E22" s="267"/>
      <c r="F22" s="221"/>
      <c r="G22" s="50" t="s">
        <v>13</v>
      </c>
      <c r="H22" s="146">
        <f>+H21+H20</f>
        <v>3363100</v>
      </c>
      <c r="I22" s="146">
        <f t="shared" ref="I22:Q22" si="2">+I21+I20</f>
        <v>3363100</v>
      </c>
      <c r="J22" s="146">
        <f t="shared" si="2"/>
        <v>40500</v>
      </c>
      <c r="K22" s="146">
        <f t="shared" si="2"/>
        <v>0</v>
      </c>
      <c r="L22" s="146">
        <f t="shared" si="2"/>
        <v>4197300</v>
      </c>
      <c r="M22" s="146">
        <f t="shared" si="2"/>
        <v>4197300</v>
      </c>
      <c r="N22" s="146">
        <f t="shared" si="2"/>
        <v>22700</v>
      </c>
      <c r="O22" s="146">
        <f t="shared" si="2"/>
        <v>0</v>
      </c>
      <c r="P22" s="146">
        <f t="shared" si="2"/>
        <v>4933480</v>
      </c>
      <c r="Q22" s="146">
        <f t="shared" si="2"/>
        <v>4949652</v>
      </c>
      <c r="R22" s="230"/>
      <c r="S22" s="192"/>
      <c r="T22" s="375"/>
      <c r="U22" s="375"/>
      <c r="V22" s="3"/>
    </row>
    <row r="23" spans="1:22" ht="13.5" customHeight="1">
      <c r="A23" s="254" t="s">
        <v>19</v>
      </c>
      <c r="B23" s="363" t="s">
        <v>19</v>
      </c>
      <c r="C23" s="252" t="s">
        <v>21</v>
      </c>
      <c r="D23" s="214" t="s">
        <v>129</v>
      </c>
      <c r="E23" s="250" t="s">
        <v>63</v>
      </c>
      <c r="F23" s="196"/>
      <c r="G23" s="97" t="s">
        <v>40</v>
      </c>
      <c r="H23" s="184">
        <v>21119</v>
      </c>
      <c r="I23" s="98">
        <v>21119</v>
      </c>
      <c r="J23" s="98">
        <v>0</v>
      </c>
      <c r="K23" s="99">
        <v>0</v>
      </c>
      <c r="L23" s="184">
        <v>20000</v>
      </c>
      <c r="M23" s="98">
        <v>20000</v>
      </c>
      <c r="N23" s="98">
        <v>0</v>
      </c>
      <c r="O23" s="99">
        <v>0</v>
      </c>
      <c r="P23" s="100">
        <v>30000</v>
      </c>
      <c r="Q23" s="101">
        <v>35000</v>
      </c>
      <c r="R23" s="274" t="s">
        <v>130</v>
      </c>
      <c r="S23" s="382">
        <v>25</v>
      </c>
      <c r="T23" s="377">
        <v>30</v>
      </c>
      <c r="U23" s="377">
        <v>550</v>
      </c>
      <c r="V23" s="3"/>
    </row>
    <row r="24" spans="1:22" ht="18" customHeight="1">
      <c r="A24" s="225"/>
      <c r="B24" s="355"/>
      <c r="C24" s="253"/>
      <c r="D24" s="216"/>
      <c r="E24" s="251"/>
      <c r="F24" s="197"/>
      <c r="G24" s="54" t="s">
        <v>13</v>
      </c>
      <c r="H24" s="158">
        <f>+H23</f>
        <v>21119</v>
      </c>
      <c r="I24" s="158">
        <f t="shared" ref="I24:P24" si="3">+I23</f>
        <v>21119</v>
      </c>
      <c r="J24" s="158">
        <f t="shared" si="3"/>
        <v>0</v>
      </c>
      <c r="K24" s="158">
        <f t="shared" si="3"/>
        <v>0</v>
      </c>
      <c r="L24" s="158">
        <f t="shared" si="3"/>
        <v>20000</v>
      </c>
      <c r="M24" s="158">
        <f t="shared" si="3"/>
        <v>20000</v>
      </c>
      <c r="N24" s="158">
        <f t="shared" si="3"/>
        <v>0</v>
      </c>
      <c r="O24" s="158">
        <f t="shared" si="3"/>
        <v>0</v>
      </c>
      <c r="P24" s="158">
        <f t="shared" si="3"/>
        <v>30000</v>
      </c>
      <c r="Q24" s="158">
        <f>+Q23</f>
        <v>35000</v>
      </c>
      <c r="R24" s="276"/>
      <c r="S24" s="383"/>
      <c r="T24" s="375"/>
      <c r="U24" s="375"/>
      <c r="V24" s="3"/>
    </row>
    <row r="25" spans="1:22" ht="13.5" customHeight="1">
      <c r="A25" s="263" t="s">
        <v>19</v>
      </c>
      <c r="B25" s="318" t="s">
        <v>19</v>
      </c>
      <c r="C25" s="245" t="s">
        <v>22</v>
      </c>
      <c r="D25" s="240" t="s">
        <v>120</v>
      </c>
      <c r="E25" s="267" t="s">
        <v>35</v>
      </c>
      <c r="F25" s="221" t="s">
        <v>26</v>
      </c>
      <c r="G25" s="51" t="s">
        <v>62</v>
      </c>
      <c r="H25" s="46">
        <v>138928</v>
      </c>
      <c r="I25" s="77">
        <v>138928</v>
      </c>
      <c r="J25" s="78">
        <v>0</v>
      </c>
      <c r="K25" s="79">
        <v>0</v>
      </c>
      <c r="L25" s="46">
        <v>166000</v>
      </c>
      <c r="M25" s="77">
        <v>166000</v>
      </c>
      <c r="N25" s="78">
        <v>0</v>
      </c>
      <c r="O25" s="79">
        <v>0</v>
      </c>
      <c r="P25" s="76">
        <v>163000</v>
      </c>
      <c r="Q25" s="47">
        <v>165000</v>
      </c>
      <c r="R25" s="210" t="s">
        <v>41</v>
      </c>
      <c r="S25" s="191">
        <v>529</v>
      </c>
      <c r="T25" s="191">
        <v>536</v>
      </c>
      <c r="U25" s="191">
        <v>542</v>
      </c>
      <c r="V25" s="3"/>
    </row>
    <row r="26" spans="1:22" ht="13.5" customHeight="1">
      <c r="A26" s="263"/>
      <c r="B26" s="318"/>
      <c r="C26" s="245"/>
      <c r="D26" s="240"/>
      <c r="E26" s="267"/>
      <c r="F26" s="221"/>
      <c r="G26" s="51" t="s">
        <v>18</v>
      </c>
      <c r="H26" s="46">
        <v>0</v>
      </c>
      <c r="I26" s="77">
        <v>0</v>
      </c>
      <c r="J26" s="78">
        <v>0</v>
      </c>
      <c r="K26" s="79">
        <v>0</v>
      </c>
      <c r="L26" s="46">
        <v>0</v>
      </c>
      <c r="M26" s="77">
        <v>0</v>
      </c>
      <c r="N26" s="78">
        <v>0</v>
      </c>
      <c r="O26" s="79">
        <v>0</v>
      </c>
      <c r="P26" s="76">
        <v>0</v>
      </c>
      <c r="Q26" s="47">
        <v>0</v>
      </c>
      <c r="R26" s="210"/>
      <c r="S26" s="376"/>
      <c r="T26" s="376"/>
      <c r="U26" s="376"/>
      <c r="V26" s="3"/>
    </row>
    <row r="27" spans="1:22" ht="13.5" customHeight="1" thickBot="1">
      <c r="A27" s="263"/>
      <c r="B27" s="318"/>
      <c r="C27" s="245"/>
      <c r="D27" s="240"/>
      <c r="E27" s="267"/>
      <c r="F27" s="221"/>
      <c r="G27" s="50" t="s">
        <v>13</v>
      </c>
      <c r="H27" s="146">
        <f>+H25+H26</f>
        <v>138928</v>
      </c>
      <c r="I27" s="146">
        <f t="shared" ref="I27:Q27" si="4">+I25+I26</f>
        <v>138928</v>
      </c>
      <c r="J27" s="146">
        <f t="shared" si="4"/>
        <v>0</v>
      </c>
      <c r="K27" s="146">
        <f t="shared" si="4"/>
        <v>0</v>
      </c>
      <c r="L27" s="146">
        <f t="shared" si="4"/>
        <v>166000</v>
      </c>
      <c r="M27" s="146">
        <f t="shared" si="4"/>
        <v>166000</v>
      </c>
      <c r="N27" s="146">
        <f t="shared" si="4"/>
        <v>0</v>
      </c>
      <c r="O27" s="146">
        <f t="shared" si="4"/>
        <v>0</v>
      </c>
      <c r="P27" s="146">
        <f t="shared" si="4"/>
        <v>163000</v>
      </c>
      <c r="Q27" s="146">
        <f t="shared" si="4"/>
        <v>165000</v>
      </c>
      <c r="R27" s="230"/>
      <c r="S27" s="282"/>
      <c r="T27" s="282"/>
      <c r="U27" s="282"/>
      <c r="V27" s="3"/>
    </row>
    <row r="28" spans="1:22">
      <c r="A28" s="263" t="s">
        <v>19</v>
      </c>
      <c r="B28" s="318" t="s">
        <v>19</v>
      </c>
      <c r="C28" s="245" t="s">
        <v>23</v>
      </c>
      <c r="D28" s="240" t="s">
        <v>134</v>
      </c>
      <c r="E28" s="267" t="s">
        <v>32</v>
      </c>
      <c r="F28" s="221" t="s">
        <v>26</v>
      </c>
      <c r="G28" s="51" t="s">
        <v>62</v>
      </c>
      <c r="H28" s="80">
        <v>0</v>
      </c>
      <c r="I28" s="77">
        <v>0</v>
      </c>
      <c r="J28" s="78">
        <v>0</v>
      </c>
      <c r="K28" s="79">
        <v>0</v>
      </c>
      <c r="L28" s="80">
        <v>0</v>
      </c>
      <c r="M28" s="77">
        <v>0</v>
      </c>
      <c r="N28" s="78">
        <v>0</v>
      </c>
      <c r="O28" s="79">
        <v>0</v>
      </c>
      <c r="P28" s="53">
        <v>0</v>
      </c>
      <c r="Q28" s="80">
        <v>0</v>
      </c>
      <c r="R28" s="210" t="s">
        <v>41</v>
      </c>
      <c r="S28" s="281">
        <v>890</v>
      </c>
      <c r="T28" s="279">
        <v>890</v>
      </c>
      <c r="U28" s="279">
        <v>890</v>
      </c>
      <c r="V28" s="7"/>
    </row>
    <row r="29" spans="1:22" ht="12.75" customHeight="1">
      <c r="A29" s="263"/>
      <c r="B29" s="318"/>
      <c r="C29" s="245"/>
      <c r="D29" s="240"/>
      <c r="E29" s="267"/>
      <c r="F29" s="221"/>
      <c r="G29" s="85" t="s">
        <v>77</v>
      </c>
      <c r="H29" s="46">
        <v>0</v>
      </c>
      <c r="I29" s="75">
        <v>0</v>
      </c>
      <c r="J29" s="78">
        <v>0</v>
      </c>
      <c r="K29" s="79">
        <v>0</v>
      </c>
      <c r="L29" s="46">
        <v>0</v>
      </c>
      <c r="M29" s="75">
        <v>0</v>
      </c>
      <c r="N29" s="78">
        <v>0</v>
      </c>
      <c r="O29" s="79">
        <v>0</v>
      </c>
      <c r="P29" s="53">
        <v>0</v>
      </c>
      <c r="Q29" s="80">
        <v>0</v>
      </c>
      <c r="R29" s="210"/>
      <c r="S29" s="376"/>
      <c r="T29" s="374"/>
      <c r="U29" s="374"/>
      <c r="V29" s="7"/>
    </row>
    <row r="30" spans="1:22" ht="13.5" customHeight="1">
      <c r="A30" s="263"/>
      <c r="B30" s="318"/>
      <c r="C30" s="245"/>
      <c r="D30" s="240"/>
      <c r="E30" s="267"/>
      <c r="F30" s="221"/>
      <c r="G30" s="51" t="s">
        <v>18</v>
      </c>
      <c r="H30" s="80">
        <v>669000</v>
      </c>
      <c r="I30" s="77">
        <v>669000</v>
      </c>
      <c r="J30" s="78">
        <v>0</v>
      </c>
      <c r="K30" s="79">
        <v>0</v>
      </c>
      <c r="L30" s="80">
        <v>554000</v>
      </c>
      <c r="M30" s="77">
        <v>554000</v>
      </c>
      <c r="N30" s="78">
        <v>0</v>
      </c>
      <c r="O30" s="79">
        <v>0</v>
      </c>
      <c r="P30" s="53">
        <v>730000</v>
      </c>
      <c r="Q30" s="80">
        <v>73000</v>
      </c>
      <c r="R30" s="210"/>
      <c r="S30" s="376"/>
      <c r="T30" s="374"/>
      <c r="U30" s="374"/>
      <c r="V30" s="7"/>
    </row>
    <row r="31" spans="1:22" ht="13.5" customHeight="1" thickBot="1">
      <c r="A31" s="263"/>
      <c r="B31" s="318"/>
      <c r="C31" s="245"/>
      <c r="D31" s="240"/>
      <c r="E31" s="267"/>
      <c r="F31" s="221"/>
      <c r="G31" s="50" t="s">
        <v>13</v>
      </c>
      <c r="H31" s="146">
        <f>+H28+H29+H30</f>
        <v>669000</v>
      </c>
      <c r="I31" s="146">
        <f t="shared" ref="I31:Q31" si="5">+I28+I29+I30</f>
        <v>669000</v>
      </c>
      <c r="J31" s="146">
        <f t="shared" si="5"/>
        <v>0</v>
      </c>
      <c r="K31" s="146">
        <f t="shared" si="5"/>
        <v>0</v>
      </c>
      <c r="L31" s="146">
        <f t="shared" si="5"/>
        <v>554000</v>
      </c>
      <c r="M31" s="146">
        <f t="shared" si="5"/>
        <v>554000</v>
      </c>
      <c r="N31" s="146">
        <f t="shared" si="5"/>
        <v>0</v>
      </c>
      <c r="O31" s="146">
        <f t="shared" si="5"/>
        <v>0</v>
      </c>
      <c r="P31" s="146">
        <f t="shared" si="5"/>
        <v>730000</v>
      </c>
      <c r="Q31" s="146">
        <f t="shared" si="5"/>
        <v>73000</v>
      </c>
      <c r="R31" s="230"/>
      <c r="S31" s="282"/>
      <c r="T31" s="280"/>
      <c r="U31" s="280"/>
      <c r="V31" s="3"/>
    </row>
    <row r="32" spans="1:22" ht="18" customHeight="1">
      <c r="A32" s="224" t="s">
        <v>19</v>
      </c>
      <c r="B32" s="226" t="s">
        <v>19</v>
      </c>
      <c r="C32" s="323" t="s">
        <v>23</v>
      </c>
      <c r="D32" s="214" t="s">
        <v>138</v>
      </c>
      <c r="E32" s="371" t="s">
        <v>32</v>
      </c>
      <c r="F32" s="195" t="s">
        <v>26</v>
      </c>
      <c r="G32" s="97" t="s">
        <v>40</v>
      </c>
      <c r="H32" s="77">
        <v>93654</v>
      </c>
      <c r="I32" s="77">
        <v>93654</v>
      </c>
      <c r="J32" s="77">
        <v>0</v>
      </c>
      <c r="K32" s="77">
        <v>0</v>
      </c>
      <c r="L32" s="77">
        <v>96000</v>
      </c>
      <c r="M32" s="77">
        <v>96000</v>
      </c>
      <c r="N32" s="77">
        <v>0</v>
      </c>
      <c r="O32" s="77">
        <v>0</v>
      </c>
      <c r="P32" s="77">
        <v>101000</v>
      </c>
      <c r="Q32" s="127">
        <v>101000</v>
      </c>
      <c r="R32" s="274" t="s">
        <v>118</v>
      </c>
      <c r="S32" s="382">
        <v>580</v>
      </c>
      <c r="T32" s="377">
        <v>600</v>
      </c>
      <c r="U32" s="377">
        <v>620</v>
      </c>
      <c r="V32" s="3"/>
    </row>
    <row r="33" spans="1:23" ht="18" customHeight="1" thickBot="1">
      <c r="A33" s="225"/>
      <c r="B33" s="227"/>
      <c r="C33" s="253"/>
      <c r="D33" s="216"/>
      <c r="E33" s="251"/>
      <c r="F33" s="197"/>
      <c r="G33" s="54" t="s">
        <v>13</v>
      </c>
      <c r="H33" s="158">
        <f>+H32</f>
        <v>93654</v>
      </c>
      <c r="I33" s="158">
        <f t="shared" ref="I33:K33" si="6">+I32</f>
        <v>93654</v>
      </c>
      <c r="J33" s="158">
        <f t="shared" si="6"/>
        <v>0</v>
      </c>
      <c r="K33" s="158">
        <f t="shared" si="6"/>
        <v>0</v>
      </c>
      <c r="L33" s="158">
        <v>96000</v>
      </c>
      <c r="M33" s="158">
        <f>M32</f>
        <v>96000</v>
      </c>
      <c r="N33" s="158">
        <f t="shared" ref="N33:Q33" si="7">+N32</f>
        <v>0</v>
      </c>
      <c r="O33" s="158">
        <f t="shared" si="7"/>
        <v>0</v>
      </c>
      <c r="P33" s="158">
        <f t="shared" si="7"/>
        <v>101000</v>
      </c>
      <c r="Q33" s="158">
        <f t="shared" si="7"/>
        <v>101000</v>
      </c>
      <c r="R33" s="276"/>
      <c r="S33" s="383"/>
      <c r="T33" s="375"/>
      <c r="U33" s="375"/>
      <c r="V33" s="3"/>
    </row>
    <row r="34" spans="1:23" ht="14.25" customHeight="1">
      <c r="A34" s="263" t="s">
        <v>19</v>
      </c>
      <c r="B34" s="318" t="s">
        <v>19</v>
      </c>
      <c r="C34" s="245" t="s">
        <v>24</v>
      </c>
      <c r="D34" s="240" t="s">
        <v>135</v>
      </c>
      <c r="E34" s="267" t="s">
        <v>34</v>
      </c>
      <c r="F34" s="221" t="s">
        <v>26</v>
      </c>
      <c r="G34" s="51" t="s">
        <v>62</v>
      </c>
      <c r="H34" s="46">
        <v>0</v>
      </c>
      <c r="I34" s="77">
        <v>0</v>
      </c>
      <c r="J34" s="78">
        <v>0</v>
      </c>
      <c r="K34" s="79">
        <v>0</v>
      </c>
      <c r="L34" s="46">
        <v>0</v>
      </c>
      <c r="M34" s="77">
        <v>0</v>
      </c>
      <c r="N34" s="78">
        <v>0</v>
      </c>
      <c r="O34" s="156">
        <v>0</v>
      </c>
      <c r="P34" s="79">
        <v>0</v>
      </c>
      <c r="Q34" s="47">
        <v>0</v>
      </c>
      <c r="R34" s="210" t="s">
        <v>41</v>
      </c>
      <c r="S34" s="281">
        <v>1800</v>
      </c>
      <c r="T34" s="281">
        <v>1750</v>
      </c>
      <c r="U34" s="281">
        <v>1700</v>
      </c>
      <c r="V34" s="7"/>
    </row>
    <row r="35" spans="1:23" ht="14.25" customHeight="1">
      <c r="A35" s="263"/>
      <c r="B35" s="318"/>
      <c r="C35" s="245"/>
      <c r="D35" s="240"/>
      <c r="E35" s="267"/>
      <c r="F35" s="221"/>
      <c r="G35" s="51" t="s">
        <v>77</v>
      </c>
      <c r="H35" s="46">
        <v>0</v>
      </c>
      <c r="I35" s="77">
        <v>0</v>
      </c>
      <c r="J35" s="78">
        <v>0</v>
      </c>
      <c r="K35" s="79">
        <v>0</v>
      </c>
      <c r="L35" s="46">
        <v>0</v>
      </c>
      <c r="M35" s="77">
        <v>0</v>
      </c>
      <c r="N35" s="78">
        <v>0</v>
      </c>
      <c r="O35" s="79">
        <v>0</v>
      </c>
      <c r="P35" s="76">
        <v>0</v>
      </c>
      <c r="Q35" s="47">
        <v>0</v>
      </c>
      <c r="R35" s="210"/>
      <c r="S35" s="376"/>
      <c r="T35" s="376"/>
      <c r="U35" s="376"/>
      <c r="V35" s="7"/>
    </row>
    <row r="36" spans="1:23" ht="12.75" customHeight="1">
      <c r="A36" s="263"/>
      <c r="B36" s="318"/>
      <c r="C36" s="245"/>
      <c r="D36" s="240"/>
      <c r="E36" s="267"/>
      <c r="F36" s="221"/>
      <c r="G36" s="51" t="s">
        <v>18</v>
      </c>
      <c r="H36" s="46">
        <v>266557</v>
      </c>
      <c r="I36" s="75">
        <v>266557</v>
      </c>
      <c r="J36" s="75">
        <v>0</v>
      </c>
      <c r="K36" s="52">
        <v>0</v>
      </c>
      <c r="L36" s="46">
        <v>176000</v>
      </c>
      <c r="M36" s="75">
        <v>176000</v>
      </c>
      <c r="N36" s="75">
        <v>0</v>
      </c>
      <c r="O36" s="52">
        <v>0</v>
      </c>
      <c r="P36" s="76">
        <v>300000</v>
      </c>
      <c r="Q36" s="47">
        <v>300000</v>
      </c>
      <c r="R36" s="210"/>
      <c r="S36" s="376"/>
      <c r="T36" s="376"/>
      <c r="U36" s="376"/>
      <c r="V36" s="7"/>
    </row>
    <row r="37" spans="1:23" ht="19.5" customHeight="1" thickBot="1">
      <c r="A37" s="263"/>
      <c r="B37" s="318"/>
      <c r="C37" s="245"/>
      <c r="D37" s="240"/>
      <c r="E37" s="267"/>
      <c r="F37" s="221"/>
      <c r="G37" s="50" t="s">
        <v>13</v>
      </c>
      <c r="H37" s="146">
        <f>+H34+H35+H36</f>
        <v>266557</v>
      </c>
      <c r="I37" s="146">
        <f t="shared" ref="I37:Q37" si="8">+I34+I35+I36</f>
        <v>266557</v>
      </c>
      <c r="J37" s="146">
        <f t="shared" si="8"/>
        <v>0</v>
      </c>
      <c r="K37" s="146">
        <f t="shared" si="8"/>
        <v>0</v>
      </c>
      <c r="L37" s="146">
        <f t="shared" si="8"/>
        <v>176000</v>
      </c>
      <c r="M37" s="146">
        <f t="shared" si="8"/>
        <v>176000</v>
      </c>
      <c r="N37" s="146">
        <f t="shared" si="8"/>
        <v>0</v>
      </c>
      <c r="O37" s="146">
        <f t="shared" si="8"/>
        <v>0</v>
      </c>
      <c r="P37" s="146">
        <f t="shared" si="8"/>
        <v>300000</v>
      </c>
      <c r="Q37" s="146">
        <f t="shared" si="8"/>
        <v>300000</v>
      </c>
      <c r="R37" s="230"/>
      <c r="S37" s="282"/>
      <c r="T37" s="282"/>
      <c r="U37" s="282"/>
      <c r="V37" s="3"/>
    </row>
    <row r="38" spans="1:23" ht="19.5" customHeight="1">
      <c r="A38" s="224" t="s">
        <v>19</v>
      </c>
      <c r="B38" s="359" t="s">
        <v>19</v>
      </c>
      <c r="C38" s="323" t="s">
        <v>25</v>
      </c>
      <c r="D38" s="214" t="s">
        <v>82</v>
      </c>
      <c r="E38" s="291" t="s">
        <v>63</v>
      </c>
      <c r="F38" s="360">
        <v>8</v>
      </c>
      <c r="G38" s="51" t="s">
        <v>62</v>
      </c>
      <c r="H38" s="46">
        <v>9651</v>
      </c>
      <c r="I38" s="77">
        <v>9651</v>
      </c>
      <c r="J38" s="77">
        <v>6100</v>
      </c>
      <c r="K38" s="81"/>
      <c r="L38" s="46">
        <v>12600</v>
      </c>
      <c r="M38" s="77">
        <v>12600</v>
      </c>
      <c r="N38" s="77">
        <v>12600</v>
      </c>
      <c r="O38" s="81">
        <v>0</v>
      </c>
      <c r="P38" s="53">
        <v>13000</v>
      </c>
      <c r="Q38" s="53">
        <v>13000</v>
      </c>
      <c r="R38" s="277" t="s">
        <v>65</v>
      </c>
      <c r="S38" s="279">
        <v>100</v>
      </c>
      <c r="T38" s="279">
        <v>100</v>
      </c>
      <c r="U38" s="279">
        <v>100</v>
      </c>
      <c r="V38" s="3"/>
    </row>
    <row r="39" spans="1:23" ht="19.5" customHeight="1" thickBot="1">
      <c r="A39" s="225"/>
      <c r="B39" s="355"/>
      <c r="C39" s="253"/>
      <c r="D39" s="216"/>
      <c r="E39" s="291"/>
      <c r="F39" s="360"/>
      <c r="G39" s="50" t="s">
        <v>13</v>
      </c>
      <c r="H39" s="146">
        <f>+H38</f>
        <v>9651</v>
      </c>
      <c r="I39" s="146">
        <f t="shared" ref="I39:Q39" si="9">+I38</f>
        <v>9651</v>
      </c>
      <c r="J39" s="146">
        <f t="shared" si="9"/>
        <v>6100</v>
      </c>
      <c r="K39" s="146">
        <f t="shared" si="9"/>
        <v>0</v>
      </c>
      <c r="L39" s="146">
        <f t="shared" si="9"/>
        <v>12600</v>
      </c>
      <c r="M39" s="146">
        <f t="shared" si="9"/>
        <v>12600</v>
      </c>
      <c r="N39" s="146">
        <f t="shared" si="9"/>
        <v>12600</v>
      </c>
      <c r="O39" s="146">
        <f t="shared" si="9"/>
        <v>0</v>
      </c>
      <c r="P39" s="146">
        <f t="shared" si="9"/>
        <v>13000</v>
      </c>
      <c r="Q39" s="146">
        <f t="shared" si="9"/>
        <v>13000</v>
      </c>
      <c r="R39" s="277"/>
      <c r="S39" s="280"/>
      <c r="T39" s="280"/>
      <c r="U39" s="280"/>
      <c r="V39" s="3"/>
    </row>
    <row r="40" spans="1:23" ht="19.5" customHeight="1">
      <c r="A40" s="224" t="s">
        <v>19</v>
      </c>
      <c r="B40" s="359" t="s">
        <v>19</v>
      </c>
      <c r="C40" s="323" t="s">
        <v>110</v>
      </c>
      <c r="D40" s="286" t="s">
        <v>87</v>
      </c>
      <c r="E40" s="201" t="s">
        <v>88</v>
      </c>
      <c r="F40" s="195" t="s">
        <v>26</v>
      </c>
      <c r="G40" s="51" t="s">
        <v>62</v>
      </c>
      <c r="H40" s="46">
        <v>677</v>
      </c>
      <c r="I40" s="77">
        <v>677</v>
      </c>
      <c r="J40" s="77">
        <v>600</v>
      </c>
      <c r="K40" s="81">
        <v>0</v>
      </c>
      <c r="L40" s="46">
        <v>700</v>
      </c>
      <c r="M40" s="77">
        <v>700</v>
      </c>
      <c r="N40" s="77">
        <v>600</v>
      </c>
      <c r="O40" s="81">
        <v>0</v>
      </c>
      <c r="P40" s="53">
        <v>800</v>
      </c>
      <c r="Q40" s="53">
        <v>900</v>
      </c>
      <c r="R40" s="277" t="s">
        <v>65</v>
      </c>
      <c r="S40" s="279">
        <v>15</v>
      </c>
      <c r="T40" s="279">
        <v>14</v>
      </c>
      <c r="U40" s="279">
        <v>11</v>
      </c>
      <c r="V40" s="3"/>
    </row>
    <row r="41" spans="1:23" ht="19.5" customHeight="1" thickBot="1">
      <c r="A41" s="225"/>
      <c r="B41" s="355"/>
      <c r="C41" s="253"/>
      <c r="D41" s="286"/>
      <c r="E41" s="242"/>
      <c r="F41" s="197"/>
      <c r="G41" s="50" t="s">
        <v>13</v>
      </c>
      <c r="H41" s="146">
        <f>+H40</f>
        <v>677</v>
      </c>
      <c r="I41" s="146">
        <f t="shared" ref="I41:Q41" si="10">+I40</f>
        <v>677</v>
      </c>
      <c r="J41" s="146">
        <f t="shared" si="10"/>
        <v>600</v>
      </c>
      <c r="K41" s="146">
        <f t="shared" si="10"/>
        <v>0</v>
      </c>
      <c r="L41" s="146">
        <f t="shared" si="10"/>
        <v>700</v>
      </c>
      <c r="M41" s="146">
        <f t="shared" si="10"/>
        <v>700</v>
      </c>
      <c r="N41" s="146">
        <f t="shared" si="10"/>
        <v>600</v>
      </c>
      <c r="O41" s="146">
        <f t="shared" si="10"/>
        <v>0</v>
      </c>
      <c r="P41" s="146">
        <f t="shared" si="10"/>
        <v>800</v>
      </c>
      <c r="Q41" s="146">
        <f t="shared" si="10"/>
        <v>900</v>
      </c>
      <c r="R41" s="277"/>
      <c r="S41" s="280"/>
      <c r="T41" s="280"/>
      <c r="U41" s="280"/>
      <c r="V41" s="3"/>
    </row>
    <row r="42" spans="1:23" ht="24" customHeight="1">
      <c r="A42" s="263" t="s">
        <v>19</v>
      </c>
      <c r="B42" s="318" t="s">
        <v>19</v>
      </c>
      <c r="C42" s="245" t="s">
        <v>27</v>
      </c>
      <c r="D42" s="240" t="s">
        <v>85</v>
      </c>
      <c r="E42" s="267" t="s">
        <v>33</v>
      </c>
      <c r="F42" s="221" t="s">
        <v>26</v>
      </c>
      <c r="G42" s="51" t="s">
        <v>62</v>
      </c>
      <c r="H42" s="46">
        <v>55860</v>
      </c>
      <c r="I42" s="77">
        <v>55860</v>
      </c>
      <c r="J42" s="78">
        <v>0</v>
      </c>
      <c r="K42" s="79">
        <v>0</v>
      </c>
      <c r="L42" s="46">
        <v>58500</v>
      </c>
      <c r="M42" s="77">
        <v>58500</v>
      </c>
      <c r="N42" s="78">
        <v>0</v>
      </c>
      <c r="O42" s="79">
        <v>0</v>
      </c>
      <c r="P42" s="76">
        <v>62400</v>
      </c>
      <c r="Q42" s="47">
        <v>63180</v>
      </c>
      <c r="R42" s="210" t="s">
        <v>39</v>
      </c>
      <c r="S42" s="281">
        <v>800</v>
      </c>
      <c r="T42" s="281">
        <v>800</v>
      </c>
      <c r="U42" s="281">
        <v>810</v>
      </c>
      <c r="V42" s="7"/>
    </row>
    <row r="43" spans="1:23" ht="17.25" customHeight="1" thickBot="1">
      <c r="A43" s="263"/>
      <c r="B43" s="318"/>
      <c r="C43" s="245"/>
      <c r="D43" s="240"/>
      <c r="E43" s="267"/>
      <c r="F43" s="221"/>
      <c r="G43" s="50" t="s">
        <v>13</v>
      </c>
      <c r="H43" s="146">
        <f>+H42</f>
        <v>55860</v>
      </c>
      <c r="I43" s="146">
        <f t="shared" ref="I43:Q43" si="11">+I42</f>
        <v>55860</v>
      </c>
      <c r="J43" s="146">
        <f t="shared" si="11"/>
        <v>0</v>
      </c>
      <c r="K43" s="146">
        <f t="shared" si="11"/>
        <v>0</v>
      </c>
      <c r="L43" s="146">
        <f t="shared" si="11"/>
        <v>58500</v>
      </c>
      <c r="M43" s="146">
        <f t="shared" si="11"/>
        <v>58500</v>
      </c>
      <c r="N43" s="146">
        <f t="shared" si="11"/>
        <v>0</v>
      </c>
      <c r="O43" s="146">
        <f t="shared" si="11"/>
        <v>0</v>
      </c>
      <c r="P43" s="146">
        <f t="shared" si="11"/>
        <v>62400</v>
      </c>
      <c r="Q43" s="146">
        <f t="shared" si="11"/>
        <v>63180</v>
      </c>
      <c r="R43" s="230"/>
      <c r="S43" s="282"/>
      <c r="T43" s="282"/>
      <c r="U43" s="282"/>
      <c r="V43" s="3"/>
    </row>
    <row r="44" spans="1:23" ht="9.75" customHeight="1">
      <c r="A44" s="224" t="s">
        <v>19</v>
      </c>
      <c r="B44" s="226" t="s">
        <v>19</v>
      </c>
      <c r="C44" s="323" t="s">
        <v>28</v>
      </c>
      <c r="D44" s="214" t="s">
        <v>86</v>
      </c>
      <c r="E44" s="201" t="s">
        <v>32</v>
      </c>
      <c r="F44" s="195" t="s">
        <v>26</v>
      </c>
      <c r="G44" s="86" t="s">
        <v>77</v>
      </c>
      <c r="H44" s="80">
        <v>0</v>
      </c>
      <c r="I44" s="77">
        <v>0</v>
      </c>
      <c r="J44" s="77">
        <v>0</v>
      </c>
      <c r="K44" s="81">
        <v>0</v>
      </c>
      <c r="L44" s="80">
        <v>0</v>
      </c>
      <c r="M44" s="77">
        <v>0</v>
      </c>
      <c r="N44" s="77"/>
      <c r="O44" s="81">
        <v>0</v>
      </c>
      <c r="P44" s="80">
        <v>0</v>
      </c>
      <c r="Q44" s="80">
        <v>0</v>
      </c>
      <c r="R44" s="206" t="s">
        <v>41</v>
      </c>
      <c r="S44" s="283">
        <v>150</v>
      </c>
      <c r="T44" s="283">
        <v>180</v>
      </c>
      <c r="U44" s="283">
        <v>200</v>
      </c>
      <c r="V44" s="3"/>
    </row>
    <row r="45" spans="1:23" s="21" customFormat="1" ht="21" customHeight="1">
      <c r="A45" s="254"/>
      <c r="B45" s="321"/>
      <c r="C45" s="252"/>
      <c r="D45" s="215"/>
      <c r="E45" s="241"/>
      <c r="F45" s="196"/>
      <c r="G45" s="51" t="s">
        <v>18</v>
      </c>
      <c r="H45" s="80">
        <v>13172</v>
      </c>
      <c r="I45" s="77">
        <v>13172</v>
      </c>
      <c r="J45" s="77">
        <v>0</v>
      </c>
      <c r="K45" s="52">
        <v>0</v>
      </c>
      <c r="L45" s="80">
        <v>28000</v>
      </c>
      <c r="M45" s="77">
        <v>28000</v>
      </c>
      <c r="N45" s="77">
        <v>0</v>
      </c>
      <c r="O45" s="52">
        <v>0</v>
      </c>
      <c r="P45" s="82">
        <v>27200</v>
      </c>
      <c r="Q45" s="46">
        <v>27200</v>
      </c>
      <c r="R45" s="207"/>
      <c r="S45" s="284"/>
      <c r="T45" s="284"/>
      <c r="U45" s="284"/>
      <c r="V45" s="20"/>
    </row>
    <row r="46" spans="1:23" ht="21.75" customHeight="1" thickBot="1">
      <c r="A46" s="225"/>
      <c r="B46" s="227"/>
      <c r="C46" s="253"/>
      <c r="D46" s="216"/>
      <c r="E46" s="242"/>
      <c r="F46" s="197"/>
      <c r="G46" s="50" t="s">
        <v>13</v>
      </c>
      <c r="H46" s="146">
        <f>+H44+H45</f>
        <v>13172</v>
      </c>
      <c r="I46" s="146">
        <f t="shared" ref="I46:Q46" si="12">+I44+I45</f>
        <v>13172</v>
      </c>
      <c r="J46" s="146">
        <f t="shared" si="12"/>
        <v>0</v>
      </c>
      <c r="K46" s="146">
        <f t="shared" si="12"/>
        <v>0</v>
      </c>
      <c r="L46" s="146">
        <f t="shared" si="12"/>
        <v>28000</v>
      </c>
      <c r="M46" s="146">
        <f t="shared" si="12"/>
        <v>28000</v>
      </c>
      <c r="N46" s="146">
        <f t="shared" si="12"/>
        <v>0</v>
      </c>
      <c r="O46" s="146">
        <f t="shared" si="12"/>
        <v>0</v>
      </c>
      <c r="P46" s="146">
        <f t="shared" si="12"/>
        <v>27200</v>
      </c>
      <c r="Q46" s="146">
        <f t="shared" si="12"/>
        <v>27200</v>
      </c>
      <c r="R46" s="208"/>
      <c r="S46" s="285"/>
      <c r="T46" s="285"/>
      <c r="U46" s="285"/>
      <c r="V46" s="34"/>
      <c r="W46" s="3"/>
    </row>
    <row r="47" spans="1:23" ht="18" customHeight="1">
      <c r="A47" s="182"/>
      <c r="B47" s="183"/>
      <c r="C47" s="323" t="s">
        <v>28</v>
      </c>
      <c r="D47" s="214" t="s">
        <v>93</v>
      </c>
      <c r="E47" s="291" t="s">
        <v>32</v>
      </c>
      <c r="F47" s="195" t="s">
        <v>26</v>
      </c>
      <c r="G47" s="59" t="s">
        <v>17</v>
      </c>
      <c r="H47" s="111">
        <v>1773</v>
      </c>
      <c r="I47" s="77">
        <v>1773</v>
      </c>
      <c r="J47" s="77">
        <v>0</v>
      </c>
      <c r="K47" s="112">
        <v>0</v>
      </c>
      <c r="L47" s="111">
        <v>1773</v>
      </c>
      <c r="M47" s="77">
        <v>1773</v>
      </c>
      <c r="N47" s="77">
        <v>0</v>
      </c>
      <c r="O47" s="112">
        <v>0</v>
      </c>
      <c r="P47" s="81">
        <v>1800</v>
      </c>
      <c r="Q47" s="80">
        <v>1950</v>
      </c>
      <c r="R47" s="274" t="s">
        <v>118</v>
      </c>
      <c r="S47" s="382">
        <v>3000</v>
      </c>
      <c r="T47" s="377">
        <v>3000</v>
      </c>
      <c r="U47" s="377">
        <v>3000</v>
      </c>
      <c r="V47" s="3"/>
    </row>
    <row r="48" spans="1:23" ht="18" customHeight="1">
      <c r="A48" s="182" t="s">
        <v>19</v>
      </c>
      <c r="B48" s="183" t="s">
        <v>19</v>
      </c>
      <c r="C48" s="252"/>
      <c r="D48" s="215"/>
      <c r="E48" s="291"/>
      <c r="F48" s="196"/>
      <c r="G48" s="59" t="s">
        <v>101</v>
      </c>
      <c r="H48" s="111">
        <v>10045</v>
      </c>
      <c r="I48" s="77">
        <v>10045</v>
      </c>
      <c r="J48" s="77">
        <v>0</v>
      </c>
      <c r="K48" s="113">
        <v>0</v>
      </c>
      <c r="L48" s="111">
        <v>10045</v>
      </c>
      <c r="M48" s="113">
        <v>10045</v>
      </c>
      <c r="N48" s="77">
        <v>0</v>
      </c>
      <c r="O48" s="113">
        <v>0</v>
      </c>
      <c r="P48" s="113">
        <v>10200</v>
      </c>
      <c r="Q48" s="114">
        <v>11050</v>
      </c>
      <c r="R48" s="275"/>
      <c r="S48" s="384"/>
      <c r="T48" s="374"/>
      <c r="U48" s="374"/>
      <c r="V48" s="3"/>
    </row>
    <row r="49" spans="1:35" ht="24" customHeight="1">
      <c r="A49" s="182"/>
      <c r="B49" s="183"/>
      <c r="C49" s="253"/>
      <c r="D49" s="216"/>
      <c r="E49" s="291"/>
      <c r="F49" s="197"/>
      <c r="G49" s="54" t="s">
        <v>13</v>
      </c>
      <c r="H49" s="158">
        <f>+H47+H48</f>
        <v>11818</v>
      </c>
      <c r="I49" s="158">
        <f t="shared" ref="I49:Q49" si="13">+I47+I48</f>
        <v>11818</v>
      </c>
      <c r="J49" s="158">
        <f t="shared" si="13"/>
        <v>0</v>
      </c>
      <c r="K49" s="158">
        <f t="shared" si="13"/>
        <v>0</v>
      </c>
      <c r="L49" s="158">
        <f t="shared" si="13"/>
        <v>11818</v>
      </c>
      <c r="M49" s="158">
        <f t="shared" si="13"/>
        <v>11818</v>
      </c>
      <c r="N49" s="158">
        <f t="shared" si="13"/>
        <v>0</v>
      </c>
      <c r="O49" s="158">
        <f t="shared" si="13"/>
        <v>0</v>
      </c>
      <c r="P49" s="158">
        <f t="shared" si="13"/>
        <v>12000</v>
      </c>
      <c r="Q49" s="158">
        <f t="shared" si="13"/>
        <v>13000</v>
      </c>
      <c r="R49" s="276"/>
      <c r="S49" s="383"/>
      <c r="T49" s="375"/>
      <c r="U49" s="375"/>
      <c r="V49" s="3"/>
    </row>
    <row r="50" spans="1:35" ht="15.75" customHeight="1">
      <c r="A50" s="263" t="s">
        <v>19</v>
      </c>
      <c r="B50" s="318" t="s">
        <v>19</v>
      </c>
      <c r="C50" s="245" t="s">
        <v>28</v>
      </c>
      <c r="D50" s="240" t="s">
        <v>139</v>
      </c>
      <c r="E50" s="267" t="s">
        <v>99</v>
      </c>
      <c r="F50" s="200" t="s">
        <v>26</v>
      </c>
      <c r="G50" s="181" t="s">
        <v>17</v>
      </c>
      <c r="H50" s="106">
        <v>8208</v>
      </c>
      <c r="I50" s="75">
        <v>8208</v>
      </c>
      <c r="J50" s="75">
        <v>0</v>
      </c>
      <c r="K50" s="107">
        <v>0</v>
      </c>
      <c r="L50" s="106">
        <v>8000</v>
      </c>
      <c r="M50" s="75">
        <v>8000</v>
      </c>
      <c r="N50" s="75">
        <v>0</v>
      </c>
      <c r="O50" s="107">
        <v>0</v>
      </c>
      <c r="P50" s="79">
        <v>6156</v>
      </c>
      <c r="Q50" s="47">
        <v>6156</v>
      </c>
      <c r="R50" s="395" t="s">
        <v>118</v>
      </c>
      <c r="S50" s="382">
        <v>3</v>
      </c>
      <c r="T50" s="377">
        <v>3</v>
      </c>
      <c r="U50" s="377">
        <v>3</v>
      </c>
      <c r="V50" s="7"/>
    </row>
    <row r="51" spans="1:35" ht="17.25" customHeight="1" thickBot="1">
      <c r="A51" s="324"/>
      <c r="B51" s="325"/>
      <c r="C51" s="326"/>
      <c r="D51" s="292"/>
      <c r="E51" s="393"/>
      <c r="F51" s="394"/>
      <c r="G51" s="128" t="s">
        <v>13</v>
      </c>
      <c r="H51" s="160">
        <f>+H50</f>
        <v>8208</v>
      </c>
      <c r="I51" s="160">
        <f t="shared" ref="I51:Q51" si="14">+I50</f>
        <v>8208</v>
      </c>
      <c r="J51" s="160">
        <f t="shared" si="14"/>
        <v>0</v>
      </c>
      <c r="K51" s="160">
        <f t="shared" si="14"/>
        <v>0</v>
      </c>
      <c r="L51" s="160">
        <f t="shared" si="14"/>
        <v>8000</v>
      </c>
      <c r="M51" s="160">
        <f t="shared" si="14"/>
        <v>8000</v>
      </c>
      <c r="N51" s="160">
        <f t="shared" si="14"/>
        <v>0</v>
      </c>
      <c r="O51" s="160">
        <f t="shared" si="14"/>
        <v>0</v>
      </c>
      <c r="P51" s="160">
        <f t="shared" si="14"/>
        <v>6156</v>
      </c>
      <c r="Q51" s="160">
        <f t="shared" si="14"/>
        <v>6156</v>
      </c>
      <c r="R51" s="396"/>
      <c r="S51" s="397"/>
      <c r="T51" s="280"/>
      <c r="U51" s="280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</row>
    <row r="52" spans="1:35" ht="21.75" customHeight="1">
      <c r="A52" s="224" t="s">
        <v>19</v>
      </c>
      <c r="B52" s="226" t="s">
        <v>19</v>
      </c>
      <c r="C52" s="323" t="s">
        <v>66</v>
      </c>
      <c r="D52" s="214" t="s">
        <v>89</v>
      </c>
      <c r="E52" s="201" t="s">
        <v>36</v>
      </c>
      <c r="F52" s="195" t="s">
        <v>26</v>
      </c>
      <c r="G52" s="86" t="s">
        <v>77</v>
      </c>
      <c r="H52" s="80">
        <v>0</v>
      </c>
      <c r="I52" s="145">
        <v>0</v>
      </c>
      <c r="J52" s="145">
        <v>0</v>
      </c>
      <c r="K52" s="81">
        <v>0</v>
      </c>
      <c r="L52" s="80">
        <v>0</v>
      </c>
      <c r="M52" s="145">
        <v>0</v>
      </c>
      <c r="N52" s="145">
        <v>0</v>
      </c>
      <c r="O52" s="81">
        <v>0</v>
      </c>
      <c r="P52" s="80">
        <v>0</v>
      </c>
      <c r="Q52" s="80">
        <v>0</v>
      </c>
      <c r="R52" s="206" t="s">
        <v>55</v>
      </c>
      <c r="S52" s="279">
        <v>2000</v>
      </c>
      <c r="T52" s="279">
        <v>2000</v>
      </c>
      <c r="U52" s="279">
        <v>2000</v>
      </c>
      <c r="V52" s="3"/>
      <c r="W52" s="3"/>
    </row>
    <row r="53" spans="1:35" s="21" customFormat="1" ht="20.25" customHeight="1">
      <c r="A53" s="254"/>
      <c r="B53" s="321"/>
      <c r="C53" s="252"/>
      <c r="D53" s="215"/>
      <c r="E53" s="241"/>
      <c r="F53" s="196"/>
      <c r="G53" s="51" t="s">
        <v>40</v>
      </c>
      <c r="H53" s="46">
        <v>89000</v>
      </c>
      <c r="I53" s="75">
        <v>89000</v>
      </c>
      <c r="J53" s="75">
        <v>0</v>
      </c>
      <c r="K53" s="52">
        <v>0</v>
      </c>
      <c r="L53" s="46">
        <v>75000</v>
      </c>
      <c r="M53" s="75">
        <v>75000</v>
      </c>
      <c r="N53" s="75">
        <v>0</v>
      </c>
      <c r="O53" s="52">
        <v>0</v>
      </c>
      <c r="P53" s="82">
        <v>83400</v>
      </c>
      <c r="Q53" s="46">
        <v>83400</v>
      </c>
      <c r="R53" s="207"/>
      <c r="S53" s="374"/>
      <c r="T53" s="374"/>
      <c r="U53" s="374"/>
      <c r="V53" s="20"/>
    </row>
    <row r="54" spans="1:35" ht="18" customHeight="1">
      <c r="A54" s="225"/>
      <c r="B54" s="227"/>
      <c r="C54" s="253"/>
      <c r="D54" s="216"/>
      <c r="E54" s="242"/>
      <c r="F54" s="197"/>
      <c r="G54" s="50" t="s">
        <v>13</v>
      </c>
      <c r="H54" s="146">
        <f>+H52+H53</f>
        <v>89000</v>
      </c>
      <c r="I54" s="146">
        <f t="shared" ref="I54:Q54" si="15">+I52+I53</f>
        <v>89000</v>
      </c>
      <c r="J54" s="146">
        <f t="shared" si="15"/>
        <v>0</v>
      </c>
      <c r="K54" s="146">
        <f t="shared" si="15"/>
        <v>0</v>
      </c>
      <c r="L54" s="146">
        <f t="shared" si="15"/>
        <v>75000</v>
      </c>
      <c r="M54" s="146">
        <f t="shared" si="15"/>
        <v>75000</v>
      </c>
      <c r="N54" s="146">
        <f t="shared" si="15"/>
        <v>0</v>
      </c>
      <c r="O54" s="146">
        <f t="shared" si="15"/>
        <v>0</v>
      </c>
      <c r="P54" s="146">
        <f t="shared" si="15"/>
        <v>83400</v>
      </c>
      <c r="Q54" s="146">
        <f t="shared" si="15"/>
        <v>83400</v>
      </c>
      <c r="R54" s="208"/>
      <c r="S54" s="375"/>
      <c r="T54" s="375"/>
      <c r="U54" s="375"/>
      <c r="V54" s="3"/>
    </row>
    <row r="55" spans="1:35" ht="18" customHeight="1">
      <c r="A55" s="224" t="s">
        <v>19</v>
      </c>
      <c r="B55" s="226" t="s">
        <v>19</v>
      </c>
      <c r="C55" s="323" t="s">
        <v>67</v>
      </c>
      <c r="D55" s="214" t="s">
        <v>136</v>
      </c>
      <c r="E55" s="201" t="s">
        <v>37</v>
      </c>
      <c r="F55" s="195" t="s">
        <v>26</v>
      </c>
      <c r="G55" s="86" t="s">
        <v>77</v>
      </c>
      <c r="H55" s="80">
        <v>0</v>
      </c>
      <c r="I55" s="77">
        <v>0</v>
      </c>
      <c r="J55" s="77">
        <v>0</v>
      </c>
      <c r="K55" s="81">
        <v>0</v>
      </c>
      <c r="L55" s="80">
        <v>0</v>
      </c>
      <c r="M55" s="77">
        <v>0</v>
      </c>
      <c r="N55" s="77">
        <v>0</v>
      </c>
      <c r="O55" s="81">
        <v>0</v>
      </c>
      <c r="P55" s="53">
        <v>0</v>
      </c>
      <c r="Q55" s="80">
        <v>0</v>
      </c>
      <c r="R55" s="229" t="s">
        <v>41</v>
      </c>
      <c r="S55" s="374">
        <v>950</v>
      </c>
      <c r="T55" s="374">
        <v>950</v>
      </c>
      <c r="U55" s="374">
        <v>950</v>
      </c>
      <c r="V55" s="3"/>
    </row>
    <row r="56" spans="1:35" ht="18" customHeight="1">
      <c r="A56" s="254"/>
      <c r="B56" s="321"/>
      <c r="C56" s="252"/>
      <c r="D56" s="215"/>
      <c r="E56" s="241"/>
      <c r="F56" s="196"/>
      <c r="G56" s="86" t="s">
        <v>18</v>
      </c>
      <c r="H56" s="80">
        <v>2360</v>
      </c>
      <c r="I56" s="77">
        <v>2360</v>
      </c>
      <c r="J56" s="75">
        <v>0</v>
      </c>
      <c r="K56" s="52">
        <v>0</v>
      </c>
      <c r="L56" s="80">
        <v>2400</v>
      </c>
      <c r="M56" s="77">
        <v>2400</v>
      </c>
      <c r="N56" s="75">
        <v>0</v>
      </c>
      <c r="O56" s="52">
        <v>0</v>
      </c>
      <c r="P56" s="53">
        <v>2200</v>
      </c>
      <c r="Q56" s="80">
        <v>2200</v>
      </c>
      <c r="R56" s="210"/>
      <c r="S56" s="374"/>
      <c r="T56" s="374"/>
      <c r="U56" s="374"/>
      <c r="V56" s="3"/>
    </row>
    <row r="57" spans="1:35" ht="18" customHeight="1" thickBot="1">
      <c r="A57" s="255"/>
      <c r="B57" s="227"/>
      <c r="C57" s="253"/>
      <c r="D57" s="216"/>
      <c r="E57" s="242"/>
      <c r="F57" s="197"/>
      <c r="G57" s="54" t="s">
        <v>13</v>
      </c>
      <c r="H57" s="146">
        <f>+H55+H56</f>
        <v>2360</v>
      </c>
      <c r="I57" s="146">
        <f t="shared" ref="I57:Q57" si="16">+I55+I56</f>
        <v>2360</v>
      </c>
      <c r="J57" s="146">
        <f t="shared" si="16"/>
        <v>0</v>
      </c>
      <c r="K57" s="146">
        <f t="shared" si="16"/>
        <v>0</v>
      </c>
      <c r="L57" s="146">
        <f t="shared" si="16"/>
        <v>2400</v>
      </c>
      <c r="M57" s="146">
        <f t="shared" si="16"/>
        <v>2400</v>
      </c>
      <c r="N57" s="146">
        <f t="shared" si="16"/>
        <v>0</v>
      </c>
      <c r="O57" s="146">
        <f t="shared" si="16"/>
        <v>0</v>
      </c>
      <c r="P57" s="146">
        <f t="shared" si="16"/>
        <v>2200</v>
      </c>
      <c r="Q57" s="146">
        <f t="shared" si="16"/>
        <v>2200</v>
      </c>
      <c r="R57" s="230"/>
      <c r="S57" s="280"/>
      <c r="T57" s="280"/>
      <c r="U57" s="280"/>
      <c r="V57" s="3"/>
    </row>
    <row r="58" spans="1:35" ht="18" customHeight="1">
      <c r="A58" s="263" t="s">
        <v>19</v>
      </c>
      <c r="B58" s="318" t="s">
        <v>19</v>
      </c>
      <c r="C58" s="245" t="s">
        <v>72</v>
      </c>
      <c r="D58" s="214" t="s">
        <v>83</v>
      </c>
      <c r="E58" s="267" t="s">
        <v>35</v>
      </c>
      <c r="F58" s="221" t="s">
        <v>26</v>
      </c>
      <c r="G58" s="87" t="s">
        <v>62</v>
      </c>
      <c r="H58" s="46">
        <v>4011</v>
      </c>
      <c r="I58" s="77">
        <v>4011</v>
      </c>
      <c r="J58" s="77">
        <v>3600</v>
      </c>
      <c r="K58" s="83">
        <v>0</v>
      </c>
      <c r="L58" s="46">
        <v>5200</v>
      </c>
      <c r="M58" s="77">
        <v>5200</v>
      </c>
      <c r="N58" s="77">
        <v>5100</v>
      </c>
      <c r="O58" s="81">
        <v>0</v>
      </c>
      <c r="P58" s="84">
        <v>5000</v>
      </c>
      <c r="Q58" s="80">
        <v>5000</v>
      </c>
      <c r="R58" s="210" t="s">
        <v>144</v>
      </c>
      <c r="S58" s="279">
        <v>520</v>
      </c>
      <c r="T58" s="279">
        <v>525</v>
      </c>
      <c r="U58" s="279">
        <v>530</v>
      </c>
      <c r="V58" s="3"/>
    </row>
    <row r="59" spans="1:35" ht="18" customHeight="1" thickBot="1">
      <c r="A59" s="324"/>
      <c r="B59" s="318"/>
      <c r="C59" s="245"/>
      <c r="D59" s="216"/>
      <c r="E59" s="267"/>
      <c r="F59" s="221"/>
      <c r="G59" s="54" t="s">
        <v>13</v>
      </c>
      <c r="H59" s="146">
        <f>+H58</f>
        <v>4011</v>
      </c>
      <c r="I59" s="146">
        <f t="shared" ref="I59:Q59" si="17">+I58</f>
        <v>4011</v>
      </c>
      <c r="J59" s="146">
        <f t="shared" si="17"/>
        <v>3600</v>
      </c>
      <c r="K59" s="146">
        <f t="shared" si="17"/>
        <v>0</v>
      </c>
      <c r="L59" s="146">
        <f t="shared" si="17"/>
        <v>5200</v>
      </c>
      <c r="M59" s="146">
        <f t="shared" si="17"/>
        <v>5200</v>
      </c>
      <c r="N59" s="146">
        <f t="shared" si="17"/>
        <v>5100</v>
      </c>
      <c r="O59" s="146">
        <f t="shared" si="17"/>
        <v>0</v>
      </c>
      <c r="P59" s="146">
        <f t="shared" si="17"/>
        <v>5000</v>
      </c>
      <c r="Q59" s="146">
        <f t="shared" si="17"/>
        <v>5000</v>
      </c>
      <c r="R59" s="230"/>
      <c r="S59" s="280"/>
      <c r="T59" s="280"/>
      <c r="U59" s="280"/>
      <c r="V59" s="3"/>
    </row>
    <row r="60" spans="1:35" ht="15" customHeight="1" thickBot="1">
      <c r="A60" s="8" t="s">
        <v>19</v>
      </c>
      <c r="B60" s="43" t="s">
        <v>19</v>
      </c>
      <c r="C60" s="287" t="s">
        <v>14</v>
      </c>
      <c r="D60" s="288"/>
      <c r="E60" s="288"/>
      <c r="F60" s="288"/>
      <c r="G60" s="289"/>
      <c r="H60" s="173">
        <f>+H16+H22+H27+H31+H37+H39+H41+H43+H43+H46+H54+H57+H59</f>
        <v>6924676</v>
      </c>
      <c r="I60" s="173">
        <f t="shared" ref="I60:Q60" si="18">+I16+I22+I27+I31+I37+I39+I41+I43+I43+I46+I54+I57+I59</f>
        <v>6924676</v>
      </c>
      <c r="J60" s="173">
        <f t="shared" si="18"/>
        <v>98300</v>
      </c>
      <c r="K60" s="173">
        <f t="shared" si="18"/>
        <v>0</v>
      </c>
      <c r="L60" s="173">
        <f t="shared" si="18"/>
        <v>7695200</v>
      </c>
      <c r="M60" s="173">
        <f t="shared" si="18"/>
        <v>7695200</v>
      </c>
      <c r="N60" s="173">
        <f t="shared" si="18"/>
        <v>107800</v>
      </c>
      <c r="O60" s="173">
        <f t="shared" si="18"/>
        <v>0</v>
      </c>
      <c r="P60" s="173">
        <f t="shared" si="18"/>
        <v>8797280</v>
      </c>
      <c r="Q60" s="173">
        <f t="shared" si="18"/>
        <v>8173212</v>
      </c>
      <c r="R60" s="38" t="s">
        <v>30</v>
      </c>
      <c r="S60" s="37" t="s">
        <v>30</v>
      </c>
      <c r="T60" s="45" t="s">
        <v>30</v>
      </c>
      <c r="U60" s="41" t="s">
        <v>30</v>
      </c>
      <c r="V60" s="3"/>
    </row>
    <row r="61" spans="1:35" ht="15.75" customHeight="1" thickBot="1">
      <c r="A61" s="5" t="s">
        <v>19</v>
      </c>
      <c r="B61" s="44" t="s">
        <v>20</v>
      </c>
      <c r="C61" s="265" t="s">
        <v>47</v>
      </c>
      <c r="D61" s="234"/>
      <c r="E61" s="234"/>
      <c r="F61" s="234"/>
      <c r="G61" s="234"/>
      <c r="H61" s="234"/>
      <c r="I61" s="234"/>
      <c r="J61" s="234"/>
      <c r="K61" s="234"/>
      <c r="L61" s="234"/>
      <c r="M61" s="234"/>
      <c r="N61" s="234"/>
      <c r="O61" s="234"/>
      <c r="P61" s="234"/>
      <c r="Q61" s="234"/>
      <c r="R61" s="234"/>
      <c r="S61" s="234"/>
      <c r="T61" s="234"/>
      <c r="U61" s="266"/>
      <c r="V61" s="3"/>
    </row>
    <row r="62" spans="1:35" ht="13.5" customHeight="1">
      <c r="A62" s="322" t="s">
        <v>19</v>
      </c>
      <c r="B62" s="354" t="s">
        <v>20</v>
      </c>
      <c r="C62" s="356" t="s">
        <v>19</v>
      </c>
      <c r="D62" s="244" t="s">
        <v>137</v>
      </c>
      <c r="E62" s="290" t="s">
        <v>37</v>
      </c>
      <c r="F62" s="220" t="s">
        <v>26</v>
      </c>
      <c r="G62" s="88" t="s">
        <v>18</v>
      </c>
      <c r="H62" s="56">
        <v>44900</v>
      </c>
      <c r="I62" s="57">
        <v>44900</v>
      </c>
      <c r="J62" s="58">
        <v>0</v>
      </c>
      <c r="K62" s="89">
        <v>0</v>
      </c>
      <c r="L62" s="56">
        <v>40000</v>
      </c>
      <c r="M62" s="57">
        <v>40000</v>
      </c>
      <c r="N62" s="58">
        <v>0</v>
      </c>
      <c r="O62" s="89">
        <v>0</v>
      </c>
      <c r="P62" s="90">
        <v>68000</v>
      </c>
      <c r="Q62" s="91">
        <v>68000</v>
      </c>
      <c r="R62" s="357" t="s">
        <v>58</v>
      </c>
      <c r="S62" s="378">
        <v>34</v>
      </c>
      <c r="T62" s="281">
        <v>34</v>
      </c>
      <c r="U62" s="281">
        <v>34</v>
      </c>
      <c r="V62" s="3"/>
    </row>
    <row r="63" spans="1:35" ht="13.5" customHeight="1">
      <c r="A63" s="225"/>
      <c r="B63" s="355"/>
      <c r="C63" s="253"/>
      <c r="D63" s="216"/>
      <c r="E63" s="242"/>
      <c r="F63" s="197"/>
      <c r="G63" s="92" t="s">
        <v>77</v>
      </c>
      <c r="H63" s="185">
        <v>0</v>
      </c>
      <c r="I63" s="93">
        <v>0</v>
      </c>
      <c r="J63" s="94">
        <v>0</v>
      </c>
      <c r="K63" s="95">
        <v>0</v>
      </c>
      <c r="L63" s="185">
        <v>0</v>
      </c>
      <c r="M63" s="93">
        <v>0</v>
      </c>
      <c r="N63" s="94"/>
      <c r="O63" s="95"/>
      <c r="P63" s="95"/>
      <c r="Q63" s="96"/>
      <c r="R63" s="358"/>
      <c r="S63" s="379"/>
      <c r="T63" s="376"/>
      <c r="U63" s="376"/>
      <c r="V63" s="3"/>
    </row>
    <row r="64" spans="1:35" ht="25.5" customHeight="1">
      <c r="A64" s="263"/>
      <c r="B64" s="318"/>
      <c r="C64" s="245"/>
      <c r="D64" s="240"/>
      <c r="E64" s="267"/>
      <c r="F64" s="221"/>
      <c r="G64" s="54" t="s">
        <v>13</v>
      </c>
      <c r="H64" s="157">
        <v>44900</v>
      </c>
      <c r="I64" s="157">
        <v>44900</v>
      </c>
      <c r="J64" s="157">
        <f t="shared" ref="J64:Q64" si="19">+J62+J63</f>
        <v>0</v>
      </c>
      <c r="K64" s="157">
        <f t="shared" si="19"/>
        <v>0</v>
      </c>
      <c r="L64" s="157">
        <f t="shared" si="19"/>
        <v>40000</v>
      </c>
      <c r="M64" s="157">
        <f t="shared" si="19"/>
        <v>40000</v>
      </c>
      <c r="N64" s="157">
        <f t="shared" si="19"/>
        <v>0</v>
      </c>
      <c r="O64" s="157">
        <f t="shared" si="19"/>
        <v>0</v>
      </c>
      <c r="P64" s="157">
        <f t="shared" si="19"/>
        <v>68000</v>
      </c>
      <c r="Q64" s="157">
        <f t="shared" si="19"/>
        <v>68000</v>
      </c>
      <c r="R64" s="268"/>
      <c r="S64" s="380"/>
      <c r="T64" s="192"/>
      <c r="U64" s="192"/>
      <c r="V64" s="3"/>
    </row>
    <row r="65" spans="1:22" ht="15" customHeight="1">
      <c r="A65" s="263" t="s">
        <v>19</v>
      </c>
      <c r="B65" s="318" t="s">
        <v>20</v>
      </c>
      <c r="C65" s="245" t="s">
        <v>20</v>
      </c>
      <c r="D65" s="240" t="s">
        <v>98</v>
      </c>
      <c r="E65" s="267" t="s">
        <v>38</v>
      </c>
      <c r="F65" s="221" t="s">
        <v>49</v>
      </c>
      <c r="G65" s="102" t="s">
        <v>62</v>
      </c>
      <c r="H65" s="46">
        <v>365200</v>
      </c>
      <c r="I65" s="75">
        <v>365200</v>
      </c>
      <c r="J65" s="77">
        <v>349800</v>
      </c>
      <c r="K65" s="103">
        <v>0</v>
      </c>
      <c r="L65" s="46">
        <v>433000</v>
      </c>
      <c r="M65" s="75">
        <v>433000</v>
      </c>
      <c r="N65" s="77">
        <v>415100</v>
      </c>
      <c r="O65" s="103">
        <v>0</v>
      </c>
      <c r="P65" s="75">
        <v>476200</v>
      </c>
      <c r="Q65" s="104">
        <v>523900</v>
      </c>
      <c r="R65" s="268" t="s">
        <v>103</v>
      </c>
      <c r="S65" s="381">
        <v>170</v>
      </c>
      <c r="T65" s="191">
        <v>168</v>
      </c>
      <c r="U65" s="191">
        <v>165</v>
      </c>
      <c r="V65" s="3"/>
    </row>
    <row r="66" spans="1:22" ht="18.75" customHeight="1">
      <c r="A66" s="263"/>
      <c r="B66" s="318"/>
      <c r="C66" s="245"/>
      <c r="D66" s="240"/>
      <c r="E66" s="267"/>
      <c r="F66" s="221"/>
      <c r="G66" s="54" t="s">
        <v>13</v>
      </c>
      <c r="H66" s="157">
        <f>+H65</f>
        <v>365200</v>
      </c>
      <c r="I66" s="157">
        <f t="shared" ref="I66:Q66" si="20">+I65</f>
        <v>365200</v>
      </c>
      <c r="J66" s="157">
        <f t="shared" si="20"/>
        <v>349800</v>
      </c>
      <c r="K66" s="157">
        <f t="shared" si="20"/>
        <v>0</v>
      </c>
      <c r="L66" s="157">
        <f t="shared" si="20"/>
        <v>433000</v>
      </c>
      <c r="M66" s="157">
        <f t="shared" si="20"/>
        <v>433000</v>
      </c>
      <c r="N66" s="157">
        <f t="shared" si="20"/>
        <v>415100</v>
      </c>
      <c r="O66" s="157">
        <f t="shared" si="20"/>
        <v>0</v>
      </c>
      <c r="P66" s="157">
        <f t="shared" si="20"/>
        <v>476200</v>
      </c>
      <c r="Q66" s="157">
        <f t="shared" si="20"/>
        <v>523900</v>
      </c>
      <c r="R66" s="268"/>
      <c r="S66" s="380"/>
      <c r="T66" s="192"/>
      <c r="U66" s="192"/>
      <c r="V66" s="3"/>
    </row>
    <row r="67" spans="1:22" ht="14.1" customHeight="1">
      <c r="A67" s="361" t="s">
        <v>19</v>
      </c>
      <c r="B67" s="318" t="s">
        <v>20</v>
      </c>
      <c r="C67" s="245" t="s">
        <v>21</v>
      </c>
      <c r="D67" s="240" t="s">
        <v>90</v>
      </c>
      <c r="E67" s="267" t="s">
        <v>42</v>
      </c>
      <c r="F67" s="221" t="s">
        <v>50</v>
      </c>
      <c r="G67" s="105" t="s">
        <v>68</v>
      </c>
      <c r="H67" s="106">
        <v>126000</v>
      </c>
      <c r="I67" s="75">
        <v>126000</v>
      </c>
      <c r="J67" s="75">
        <v>100000</v>
      </c>
      <c r="K67" s="107">
        <v>0</v>
      </c>
      <c r="L67" s="106">
        <v>115000</v>
      </c>
      <c r="M67" s="75">
        <v>115000</v>
      </c>
      <c r="N67" s="75">
        <v>110000</v>
      </c>
      <c r="O67" s="107">
        <v>0</v>
      </c>
      <c r="P67" s="81">
        <v>126000</v>
      </c>
      <c r="Q67" s="80">
        <v>126000</v>
      </c>
      <c r="R67" s="268" t="s">
        <v>57</v>
      </c>
      <c r="S67" s="381">
        <v>210</v>
      </c>
      <c r="T67" s="191">
        <v>210</v>
      </c>
      <c r="U67" s="191">
        <v>210</v>
      </c>
      <c r="V67" s="3"/>
    </row>
    <row r="68" spans="1:22" ht="14.1" customHeight="1">
      <c r="A68" s="361"/>
      <c r="B68" s="318"/>
      <c r="C68" s="245"/>
      <c r="D68" s="240"/>
      <c r="E68" s="267"/>
      <c r="F68" s="221"/>
      <c r="G68" s="108" t="s">
        <v>18</v>
      </c>
      <c r="H68" s="106">
        <v>140000</v>
      </c>
      <c r="I68" s="75">
        <v>132600</v>
      </c>
      <c r="J68" s="75">
        <v>95400</v>
      </c>
      <c r="K68" s="83">
        <v>7400</v>
      </c>
      <c r="L68" s="106">
        <v>149400</v>
      </c>
      <c r="M68" s="75">
        <v>127400</v>
      </c>
      <c r="N68" s="75">
        <v>97000</v>
      </c>
      <c r="O68" s="83">
        <v>22000</v>
      </c>
      <c r="P68" s="81">
        <v>140000</v>
      </c>
      <c r="Q68" s="80">
        <v>140000</v>
      </c>
      <c r="R68" s="268"/>
      <c r="S68" s="379"/>
      <c r="T68" s="376"/>
      <c r="U68" s="376"/>
      <c r="V68" s="3"/>
    </row>
    <row r="69" spans="1:22" ht="14.1" customHeight="1">
      <c r="A69" s="361"/>
      <c r="B69" s="318"/>
      <c r="C69" s="245"/>
      <c r="D69" s="240"/>
      <c r="E69" s="267"/>
      <c r="F69" s="221"/>
      <c r="G69" s="105" t="s">
        <v>62</v>
      </c>
      <c r="H69" s="106">
        <v>218000</v>
      </c>
      <c r="I69" s="75">
        <v>218000</v>
      </c>
      <c r="J69" s="75">
        <v>136700</v>
      </c>
      <c r="K69" s="107">
        <v>0</v>
      </c>
      <c r="L69" s="106">
        <v>181900</v>
      </c>
      <c r="M69" s="75">
        <v>181900</v>
      </c>
      <c r="N69" s="75">
        <v>134500</v>
      </c>
      <c r="O69" s="107">
        <v>0</v>
      </c>
      <c r="P69" s="81">
        <v>202902</v>
      </c>
      <c r="Q69" s="80">
        <v>206283</v>
      </c>
      <c r="R69" s="268"/>
      <c r="S69" s="379"/>
      <c r="T69" s="376"/>
      <c r="U69" s="376"/>
      <c r="V69" s="3"/>
    </row>
    <row r="70" spans="1:22" ht="14.1" customHeight="1">
      <c r="A70" s="361"/>
      <c r="B70" s="318"/>
      <c r="C70" s="245"/>
      <c r="D70" s="240"/>
      <c r="E70" s="267"/>
      <c r="F70" s="221"/>
      <c r="G70" s="105" t="s">
        <v>31</v>
      </c>
      <c r="H70" s="52">
        <v>1082100</v>
      </c>
      <c r="I70" s="75">
        <v>1072100</v>
      </c>
      <c r="J70" s="75">
        <v>594600</v>
      </c>
      <c r="K70" s="107">
        <v>10000</v>
      </c>
      <c r="L70" s="52">
        <v>1033000</v>
      </c>
      <c r="M70" s="75">
        <v>1023000</v>
      </c>
      <c r="N70" s="75">
        <v>618600</v>
      </c>
      <c r="O70" s="107">
        <v>10000</v>
      </c>
      <c r="P70" s="81">
        <v>1034000</v>
      </c>
      <c r="Q70" s="80">
        <v>1035000</v>
      </c>
      <c r="R70" s="268"/>
      <c r="S70" s="379"/>
      <c r="T70" s="376"/>
      <c r="U70" s="376"/>
      <c r="V70" s="3"/>
    </row>
    <row r="71" spans="1:22" ht="14.1" customHeight="1">
      <c r="A71" s="361"/>
      <c r="B71" s="318"/>
      <c r="C71" s="245"/>
      <c r="D71" s="240"/>
      <c r="E71" s="267"/>
      <c r="F71" s="221"/>
      <c r="G71" s="105" t="s">
        <v>77</v>
      </c>
      <c r="H71" s="52">
        <v>0</v>
      </c>
      <c r="I71" s="75">
        <v>0</v>
      </c>
      <c r="J71" s="75">
        <v>0</v>
      </c>
      <c r="K71" s="52">
        <v>0</v>
      </c>
      <c r="L71" s="52">
        <v>0</v>
      </c>
      <c r="M71" s="75">
        <v>0</v>
      </c>
      <c r="N71" s="75">
        <v>0</v>
      </c>
      <c r="O71" s="52">
        <v>0</v>
      </c>
      <c r="P71" s="81">
        <v>0</v>
      </c>
      <c r="Q71" s="80">
        <v>0</v>
      </c>
      <c r="R71" s="268"/>
      <c r="S71" s="379"/>
      <c r="T71" s="376"/>
      <c r="U71" s="376"/>
      <c r="V71" s="3"/>
    </row>
    <row r="72" spans="1:22" ht="14.1" customHeight="1">
      <c r="A72" s="361"/>
      <c r="B72" s="318"/>
      <c r="C72" s="245"/>
      <c r="D72" s="240"/>
      <c r="E72" s="267"/>
      <c r="F72" s="221"/>
      <c r="G72" s="186" t="s">
        <v>17</v>
      </c>
      <c r="H72" s="75">
        <v>0</v>
      </c>
      <c r="I72" s="75">
        <v>0</v>
      </c>
      <c r="J72" s="75">
        <v>0</v>
      </c>
      <c r="K72" s="75">
        <v>0</v>
      </c>
      <c r="L72" s="75">
        <v>4300</v>
      </c>
      <c r="M72" s="75">
        <v>4300</v>
      </c>
      <c r="N72" s="75">
        <v>4300</v>
      </c>
      <c r="O72" s="75">
        <v>0</v>
      </c>
      <c r="P72" s="77">
        <v>0</v>
      </c>
      <c r="Q72" s="77">
        <v>0</v>
      </c>
      <c r="R72" s="269"/>
      <c r="S72" s="379"/>
      <c r="T72" s="376"/>
      <c r="U72" s="376"/>
      <c r="V72" s="3"/>
    </row>
    <row r="73" spans="1:22" ht="14.1" customHeight="1">
      <c r="A73" s="361"/>
      <c r="B73" s="318"/>
      <c r="C73" s="245"/>
      <c r="D73" s="240"/>
      <c r="E73" s="267"/>
      <c r="F73" s="221"/>
      <c r="G73" s="54" t="s">
        <v>13</v>
      </c>
      <c r="H73" s="157">
        <f>+H67+H68+H69+H70+H71</f>
        <v>1566100</v>
      </c>
      <c r="I73" s="157">
        <f t="shared" ref="I73:Q73" si="21">+I67+I68+I69+I70+I71</f>
        <v>1548700</v>
      </c>
      <c r="J73" s="157">
        <f t="shared" si="21"/>
        <v>926700</v>
      </c>
      <c r="K73" s="157">
        <f t="shared" si="21"/>
        <v>17400</v>
      </c>
      <c r="L73" s="157">
        <f>+L67+L68+L69+L70+L71+L72</f>
        <v>1483600</v>
      </c>
      <c r="M73" s="157">
        <f>+M67+M68+M69+M70+M71+M72</f>
        <v>1451600</v>
      </c>
      <c r="N73" s="157">
        <f>+N67+N68+N69+N70+N71+N72</f>
        <v>964400</v>
      </c>
      <c r="O73" s="157">
        <f t="shared" si="21"/>
        <v>32000</v>
      </c>
      <c r="P73" s="157">
        <f t="shared" si="21"/>
        <v>1502902</v>
      </c>
      <c r="Q73" s="157">
        <f t="shared" si="21"/>
        <v>1507283</v>
      </c>
      <c r="R73" s="268"/>
      <c r="S73" s="380"/>
      <c r="T73" s="192"/>
      <c r="U73" s="192"/>
      <c r="V73" s="3"/>
    </row>
    <row r="74" spans="1:22" ht="14.1" customHeight="1">
      <c r="A74" s="263" t="s">
        <v>19</v>
      </c>
      <c r="B74" s="318" t="s">
        <v>20</v>
      </c>
      <c r="C74" s="245" t="s">
        <v>22</v>
      </c>
      <c r="D74" s="240" t="s">
        <v>131</v>
      </c>
      <c r="E74" s="267" t="s">
        <v>38</v>
      </c>
      <c r="F74" s="221" t="s">
        <v>49</v>
      </c>
      <c r="G74" s="108" t="s">
        <v>18</v>
      </c>
      <c r="H74" s="109">
        <v>381600</v>
      </c>
      <c r="I74" s="109">
        <v>381600</v>
      </c>
      <c r="J74" s="77">
        <v>334800</v>
      </c>
      <c r="K74" s="83">
        <v>0</v>
      </c>
      <c r="L74" s="109">
        <v>464100</v>
      </c>
      <c r="M74" s="52">
        <v>464100</v>
      </c>
      <c r="N74" s="77">
        <v>393600</v>
      </c>
      <c r="O74" s="83">
        <v>0</v>
      </c>
      <c r="P74" s="81">
        <v>510600</v>
      </c>
      <c r="Q74" s="80">
        <v>561600</v>
      </c>
      <c r="R74" s="270" t="s">
        <v>133</v>
      </c>
      <c r="S74" s="382">
        <v>160</v>
      </c>
      <c r="T74" s="377">
        <v>165</v>
      </c>
      <c r="U74" s="377">
        <v>165</v>
      </c>
      <c r="V74" s="3"/>
    </row>
    <row r="75" spans="1:22" ht="14.1" customHeight="1">
      <c r="A75" s="263"/>
      <c r="B75" s="318"/>
      <c r="C75" s="245"/>
      <c r="D75" s="240"/>
      <c r="E75" s="267"/>
      <c r="F75" s="221"/>
      <c r="G75" s="108" t="s">
        <v>31</v>
      </c>
      <c r="H75" s="52">
        <v>36100</v>
      </c>
      <c r="I75" s="75">
        <v>36100</v>
      </c>
      <c r="J75" s="75">
        <v>7800</v>
      </c>
      <c r="K75" s="110">
        <v>0</v>
      </c>
      <c r="L75" s="52">
        <v>30000</v>
      </c>
      <c r="M75" s="75">
        <v>30000</v>
      </c>
      <c r="N75" s="75">
        <v>0</v>
      </c>
      <c r="O75" s="110">
        <v>0</v>
      </c>
      <c r="P75" s="81">
        <v>31400</v>
      </c>
      <c r="Q75" s="80">
        <v>33000</v>
      </c>
      <c r="R75" s="271"/>
      <c r="S75" s="384"/>
      <c r="T75" s="374"/>
      <c r="U75" s="374"/>
      <c r="V75" s="3"/>
    </row>
    <row r="76" spans="1:22" ht="14.1" customHeight="1">
      <c r="A76" s="263"/>
      <c r="B76" s="318"/>
      <c r="C76" s="245"/>
      <c r="D76" s="240"/>
      <c r="E76" s="267"/>
      <c r="F76" s="221"/>
      <c r="G76" s="188" t="s">
        <v>17</v>
      </c>
      <c r="H76" s="75">
        <v>0</v>
      </c>
      <c r="I76" s="75">
        <v>0</v>
      </c>
      <c r="J76" s="75">
        <v>0</v>
      </c>
      <c r="K76" s="75">
        <v>0</v>
      </c>
      <c r="L76" s="75">
        <v>4400</v>
      </c>
      <c r="M76" s="75">
        <v>4400</v>
      </c>
      <c r="N76" s="75">
        <v>3800</v>
      </c>
      <c r="O76" s="75">
        <v>0</v>
      </c>
      <c r="P76" s="77">
        <v>0</v>
      </c>
      <c r="Q76" s="77">
        <v>0</v>
      </c>
      <c r="R76" s="272"/>
      <c r="S76" s="384"/>
      <c r="T76" s="374"/>
      <c r="U76" s="374"/>
      <c r="V76" s="3"/>
    </row>
    <row r="77" spans="1:22" ht="21" customHeight="1">
      <c r="A77" s="263"/>
      <c r="B77" s="318"/>
      <c r="C77" s="245"/>
      <c r="D77" s="240"/>
      <c r="E77" s="267"/>
      <c r="F77" s="221"/>
      <c r="G77" s="54" t="s">
        <v>13</v>
      </c>
      <c r="H77" s="158">
        <f>+H74+H75</f>
        <v>417700</v>
      </c>
      <c r="I77" s="158">
        <f t="shared" ref="I77:Q77" si="22">+I74+I75</f>
        <v>417700</v>
      </c>
      <c r="J77" s="158">
        <f t="shared" si="22"/>
        <v>342600</v>
      </c>
      <c r="K77" s="158">
        <f t="shared" si="22"/>
        <v>0</v>
      </c>
      <c r="L77" s="158">
        <f>+L74+L75+L76</f>
        <v>498500</v>
      </c>
      <c r="M77" s="158">
        <f>+M74+M75+M76</f>
        <v>498500</v>
      </c>
      <c r="N77" s="158">
        <f>+N74+N75+N76</f>
        <v>397400</v>
      </c>
      <c r="O77" s="158">
        <f t="shared" si="22"/>
        <v>0</v>
      </c>
      <c r="P77" s="158">
        <f t="shared" si="22"/>
        <v>542000</v>
      </c>
      <c r="Q77" s="158">
        <f t="shared" si="22"/>
        <v>594600</v>
      </c>
      <c r="R77" s="273"/>
      <c r="S77" s="383"/>
      <c r="T77" s="375"/>
      <c r="U77" s="375"/>
      <c r="V77" s="3"/>
    </row>
    <row r="78" spans="1:22" ht="13.5" customHeight="1">
      <c r="A78" s="224" t="s">
        <v>19</v>
      </c>
      <c r="B78" s="359" t="s">
        <v>20</v>
      </c>
      <c r="C78" s="323" t="s">
        <v>23</v>
      </c>
      <c r="D78" s="214" t="s">
        <v>132</v>
      </c>
      <c r="E78" s="291" t="s">
        <v>64</v>
      </c>
      <c r="F78" s="195" t="s">
        <v>49</v>
      </c>
      <c r="G78" s="59" t="s">
        <v>62</v>
      </c>
      <c r="H78" s="111">
        <v>90000</v>
      </c>
      <c r="I78" s="77">
        <v>90000</v>
      </c>
      <c r="J78" s="77">
        <v>88400</v>
      </c>
      <c r="K78" s="112">
        <v>0</v>
      </c>
      <c r="L78" s="111">
        <v>100000</v>
      </c>
      <c r="M78" s="77">
        <v>100000</v>
      </c>
      <c r="N78" s="77">
        <v>98200</v>
      </c>
      <c r="O78" s="112">
        <v>0</v>
      </c>
      <c r="P78" s="81">
        <v>110000</v>
      </c>
      <c r="Q78" s="80">
        <v>121000</v>
      </c>
      <c r="R78" s="278" t="s">
        <v>133</v>
      </c>
      <c r="S78" s="382">
        <v>33</v>
      </c>
      <c r="T78" s="377">
        <v>33</v>
      </c>
      <c r="U78" s="377">
        <v>33</v>
      </c>
      <c r="V78" s="3"/>
    </row>
    <row r="79" spans="1:22" ht="34.5" customHeight="1">
      <c r="A79" s="225"/>
      <c r="B79" s="355"/>
      <c r="C79" s="253"/>
      <c r="D79" s="216"/>
      <c r="E79" s="291"/>
      <c r="F79" s="197"/>
      <c r="G79" s="54" t="s">
        <v>13</v>
      </c>
      <c r="H79" s="158">
        <f>+H78</f>
        <v>90000</v>
      </c>
      <c r="I79" s="158">
        <f t="shared" ref="I79:Q79" si="23">+I78</f>
        <v>90000</v>
      </c>
      <c r="J79" s="158">
        <f t="shared" si="23"/>
        <v>88400</v>
      </c>
      <c r="K79" s="158">
        <f t="shared" si="23"/>
        <v>0</v>
      </c>
      <c r="L79" s="158">
        <f t="shared" si="23"/>
        <v>100000</v>
      </c>
      <c r="M79" s="158">
        <f t="shared" si="23"/>
        <v>100000</v>
      </c>
      <c r="N79" s="158">
        <f t="shared" si="23"/>
        <v>98200</v>
      </c>
      <c r="O79" s="158">
        <f t="shared" si="23"/>
        <v>0</v>
      </c>
      <c r="P79" s="158">
        <f t="shared" si="23"/>
        <v>110000</v>
      </c>
      <c r="Q79" s="158">
        <f t="shared" si="23"/>
        <v>121000</v>
      </c>
      <c r="R79" s="278"/>
      <c r="S79" s="383"/>
      <c r="T79" s="375"/>
      <c r="U79" s="375"/>
      <c r="V79" s="3"/>
    </row>
    <row r="80" spans="1:22" ht="21" customHeight="1">
      <c r="A80" s="224" t="s">
        <v>19</v>
      </c>
      <c r="B80" s="226" t="s">
        <v>20</v>
      </c>
      <c r="C80" s="323" t="s">
        <v>23</v>
      </c>
      <c r="D80" s="214" t="s">
        <v>102</v>
      </c>
      <c r="E80" s="371" t="s">
        <v>127</v>
      </c>
      <c r="F80" s="195" t="s">
        <v>26</v>
      </c>
      <c r="G80" s="59" t="s">
        <v>62</v>
      </c>
      <c r="H80" s="111">
        <v>131600</v>
      </c>
      <c r="I80" s="77">
        <v>131600</v>
      </c>
      <c r="J80" s="77">
        <v>0</v>
      </c>
      <c r="K80" s="112">
        <v>0</v>
      </c>
      <c r="L80" s="111">
        <v>97100</v>
      </c>
      <c r="M80" s="77">
        <v>97100</v>
      </c>
      <c r="N80" s="77">
        <v>0</v>
      </c>
      <c r="O80" s="112">
        <v>0</v>
      </c>
      <c r="P80" s="81">
        <v>103900</v>
      </c>
      <c r="Q80" s="80">
        <v>103900</v>
      </c>
      <c r="R80" s="274" t="s">
        <v>104</v>
      </c>
      <c r="S80" s="382">
        <v>30</v>
      </c>
      <c r="T80" s="377">
        <v>30</v>
      </c>
      <c r="U80" s="377">
        <v>30</v>
      </c>
      <c r="V80" s="3"/>
    </row>
    <row r="81" spans="1:22" ht="34.5" customHeight="1">
      <c r="A81" s="225"/>
      <c r="B81" s="227"/>
      <c r="C81" s="253"/>
      <c r="D81" s="216"/>
      <c r="E81" s="251"/>
      <c r="F81" s="197"/>
      <c r="G81" s="54" t="s">
        <v>13</v>
      </c>
      <c r="H81" s="158">
        <f>+H80</f>
        <v>131600</v>
      </c>
      <c r="I81" s="158">
        <f t="shared" ref="I81:Q81" si="24">+I80</f>
        <v>131600</v>
      </c>
      <c r="J81" s="158">
        <f t="shared" si="24"/>
        <v>0</v>
      </c>
      <c r="K81" s="158">
        <f t="shared" si="24"/>
        <v>0</v>
      </c>
      <c r="L81" s="158">
        <f t="shared" si="24"/>
        <v>97100</v>
      </c>
      <c r="M81" s="158">
        <f t="shared" si="24"/>
        <v>97100</v>
      </c>
      <c r="N81" s="158">
        <f t="shared" si="24"/>
        <v>0</v>
      </c>
      <c r="O81" s="158">
        <f t="shared" si="24"/>
        <v>0</v>
      </c>
      <c r="P81" s="158">
        <f t="shared" si="24"/>
        <v>103900</v>
      </c>
      <c r="Q81" s="158">
        <f t="shared" si="24"/>
        <v>103900</v>
      </c>
      <c r="R81" s="276"/>
      <c r="S81" s="383"/>
      <c r="T81" s="375"/>
      <c r="U81" s="375"/>
      <c r="V81" s="3"/>
    </row>
    <row r="82" spans="1:22" ht="13.5" customHeight="1">
      <c r="A82" s="224" t="s">
        <v>19</v>
      </c>
      <c r="B82" s="359" t="s">
        <v>20</v>
      </c>
      <c r="C82" s="323" t="s">
        <v>24</v>
      </c>
      <c r="D82" s="214" t="s">
        <v>91</v>
      </c>
      <c r="E82" s="291" t="s">
        <v>64</v>
      </c>
      <c r="F82" s="195" t="s">
        <v>26</v>
      </c>
      <c r="G82" s="59" t="s">
        <v>62</v>
      </c>
      <c r="H82" s="111">
        <v>2300</v>
      </c>
      <c r="I82" s="77">
        <v>2300</v>
      </c>
      <c r="J82" s="77">
        <v>0</v>
      </c>
      <c r="K82" s="112">
        <v>0</v>
      </c>
      <c r="L82" s="111">
        <v>2900</v>
      </c>
      <c r="M82" s="77">
        <v>2900</v>
      </c>
      <c r="N82" s="77">
        <v>0</v>
      </c>
      <c r="O82" s="112">
        <v>0</v>
      </c>
      <c r="P82" s="81">
        <v>3100</v>
      </c>
      <c r="Q82" s="80">
        <v>3100</v>
      </c>
      <c r="R82" s="278" t="s">
        <v>65</v>
      </c>
      <c r="S82" s="382">
        <v>1000</v>
      </c>
      <c r="T82" s="377">
        <v>100</v>
      </c>
      <c r="U82" s="377">
        <v>100</v>
      </c>
      <c r="V82" s="3"/>
    </row>
    <row r="83" spans="1:22" ht="33.75" customHeight="1">
      <c r="A83" s="225"/>
      <c r="B83" s="355"/>
      <c r="C83" s="253"/>
      <c r="D83" s="216"/>
      <c r="E83" s="291"/>
      <c r="F83" s="197"/>
      <c r="G83" s="54" t="s">
        <v>13</v>
      </c>
      <c r="H83" s="158">
        <v>2200</v>
      </c>
      <c r="I83" s="158">
        <v>2200</v>
      </c>
      <c r="J83" s="158">
        <f t="shared" ref="J83:Q83" si="25">+J82</f>
        <v>0</v>
      </c>
      <c r="K83" s="158">
        <f t="shared" si="25"/>
        <v>0</v>
      </c>
      <c r="L83" s="158">
        <f t="shared" si="25"/>
        <v>2900</v>
      </c>
      <c r="M83" s="158">
        <f t="shared" si="25"/>
        <v>2900</v>
      </c>
      <c r="N83" s="158">
        <f t="shared" si="25"/>
        <v>0</v>
      </c>
      <c r="O83" s="158">
        <f t="shared" si="25"/>
        <v>0</v>
      </c>
      <c r="P83" s="158">
        <f t="shared" si="25"/>
        <v>3100</v>
      </c>
      <c r="Q83" s="158">
        <f t="shared" si="25"/>
        <v>3100</v>
      </c>
      <c r="R83" s="278"/>
      <c r="S83" s="383"/>
      <c r="T83" s="375"/>
      <c r="U83" s="375"/>
      <c r="V83" s="3"/>
    </row>
    <row r="84" spans="1:22" ht="14.1" customHeight="1">
      <c r="A84" s="263" t="s">
        <v>19</v>
      </c>
      <c r="B84" s="318" t="s">
        <v>20</v>
      </c>
      <c r="C84" s="245" t="s">
        <v>25</v>
      </c>
      <c r="D84" s="246" t="s">
        <v>106</v>
      </c>
      <c r="E84" s="267" t="s">
        <v>69</v>
      </c>
      <c r="F84" s="200" t="s">
        <v>51</v>
      </c>
      <c r="G84" s="115" t="s">
        <v>68</v>
      </c>
      <c r="H84" s="106">
        <v>11000</v>
      </c>
      <c r="I84" s="70">
        <v>11000</v>
      </c>
      <c r="J84" s="70">
        <v>7000</v>
      </c>
      <c r="K84" s="107">
        <v>0</v>
      </c>
      <c r="L84" s="106">
        <v>11000</v>
      </c>
      <c r="M84" s="70">
        <v>11000</v>
      </c>
      <c r="N84" s="70">
        <v>7300</v>
      </c>
      <c r="O84" s="107">
        <v>0</v>
      </c>
      <c r="P84" s="80">
        <v>11000</v>
      </c>
      <c r="Q84" s="80">
        <v>11000</v>
      </c>
      <c r="R84" s="274" t="s">
        <v>105</v>
      </c>
      <c r="S84" s="382">
        <v>32</v>
      </c>
      <c r="T84" s="377">
        <v>32</v>
      </c>
      <c r="U84" s="377">
        <v>32</v>
      </c>
      <c r="V84" s="3"/>
    </row>
    <row r="85" spans="1:22" ht="14.1" customHeight="1">
      <c r="A85" s="263"/>
      <c r="B85" s="318"/>
      <c r="C85" s="245"/>
      <c r="D85" s="246"/>
      <c r="E85" s="267"/>
      <c r="F85" s="200"/>
      <c r="G85" s="116" t="s">
        <v>18</v>
      </c>
      <c r="H85" s="117">
        <v>571600</v>
      </c>
      <c r="I85" s="118">
        <v>571600</v>
      </c>
      <c r="J85" s="118">
        <v>506500</v>
      </c>
      <c r="K85" s="119">
        <v>0</v>
      </c>
      <c r="L85" s="117">
        <v>651600</v>
      </c>
      <c r="M85" s="118">
        <v>651600</v>
      </c>
      <c r="N85" s="118">
        <v>582800</v>
      </c>
      <c r="O85" s="119">
        <v>0</v>
      </c>
      <c r="P85" s="100">
        <v>665500</v>
      </c>
      <c r="Q85" s="101">
        <v>670000</v>
      </c>
      <c r="R85" s="275"/>
      <c r="S85" s="384"/>
      <c r="T85" s="374"/>
      <c r="U85" s="374"/>
      <c r="V85" s="3"/>
    </row>
    <row r="86" spans="1:22" ht="14.1" customHeight="1">
      <c r="A86" s="263"/>
      <c r="B86" s="318"/>
      <c r="C86" s="245"/>
      <c r="D86" s="246"/>
      <c r="E86" s="267"/>
      <c r="F86" s="200"/>
      <c r="G86" s="120" t="s">
        <v>77</v>
      </c>
      <c r="H86" s="121">
        <v>0</v>
      </c>
      <c r="I86" s="122">
        <v>0</v>
      </c>
      <c r="J86" s="122">
        <v>0</v>
      </c>
      <c r="K86" s="123">
        <v>0</v>
      </c>
      <c r="L86" s="121">
        <v>0</v>
      </c>
      <c r="M86" s="122">
        <v>0</v>
      </c>
      <c r="N86" s="122">
        <v>0</v>
      </c>
      <c r="O86" s="123">
        <v>0</v>
      </c>
      <c r="P86" s="100">
        <v>0</v>
      </c>
      <c r="Q86" s="101">
        <v>0</v>
      </c>
      <c r="R86" s="275"/>
      <c r="S86" s="384"/>
      <c r="T86" s="374"/>
      <c r="U86" s="374"/>
      <c r="V86" s="3"/>
    </row>
    <row r="87" spans="1:22" ht="14.1" customHeight="1">
      <c r="A87" s="263"/>
      <c r="B87" s="318"/>
      <c r="C87" s="245"/>
      <c r="D87" s="246"/>
      <c r="E87" s="267"/>
      <c r="F87" s="200"/>
      <c r="G87" s="102" t="s">
        <v>31</v>
      </c>
      <c r="H87" s="124">
        <v>0</v>
      </c>
      <c r="I87" s="125">
        <v>0</v>
      </c>
      <c r="J87" s="125">
        <v>0</v>
      </c>
      <c r="K87" s="126">
        <v>0</v>
      </c>
      <c r="L87" s="124">
        <v>500</v>
      </c>
      <c r="M87" s="125">
        <v>500</v>
      </c>
      <c r="N87" s="125">
        <v>0</v>
      </c>
      <c r="O87" s="126">
        <v>0</v>
      </c>
      <c r="P87" s="113">
        <v>500</v>
      </c>
      <c r="Q87" s="114">
        <v>500</v>
      </c>
      <c r="R87" s="275"/>
      <c r="S87" s="384"/>
      <c r="T87" s="374"/>
      <c r="U87" s="374"/>
      <c r="V87" s="3"/>
    </row>
    <row r="88" spans="1:22" ht="14.1" customHeight="1">
      <c r="A88" s="263"/>
      <c r="B88" s="318"/>
      <c r="C88" s="245"/>
      <c r="D88" s="246"/>
      <c r="E88" s="267"/>
      <c r="F88" s="200"/>
      <c r="G88" s="102" t="s">
        <v>17</v>
      </c>
      <c r="H88" s="124">
        <v>0</v>
      </c>
      <c r="I88" s="125">
        <v>0</v>
      </c>
      <c r="J88" s="125">
        <v>0</v>
      </c>
      <c r="K88" s="187">
        <v>0</v>
      </c>
      <c r="L88" s="124">
        <v>4400</v>
      </c>
      <c r="M88" s="125">
        <v>4400</v>
      </c>
      <c r="N88" s="125">
        <v>4400</v>
      </c>
      <c r="O88" s="187">
        <v>0</v>
      </c>
      <c r="P88" s="113">
        <v>0</v>
      </c>
      <c r="Q88" s="114">
        <v>0</v>
      </c>
      <c r="R88" s="275"/>
      <c r="S88" s="384"/>
      <c r="T88" s="374"/>
      <c r="U88" s="374"/>
      <c r="V88" s="3"/>
    </row>
    <row r="89" spans="1:22" ht="14.1" customHeight="1" thickBot="1">
      <c r="A89" s="263"/>
      <c r="B89" s="318"/>
      <c r="C89" s="245"/>
      <c r="D89" s="246"/>
      <c r="E89" s="267"/>
      <c r="F89" s="200"/>
      <c r="G89" s="54" t="s">
        <v>13</v>
      </c>
      <c r="H89" s="159">
        <f>+H84+H85+H86+H87</f>
        <v>582600</v>
      </c>
      <c r="I89" s="159">
        <f t="shared" ref="I89:Q89" si="26">+I84+I85+I86+I87</f>
        <v>582600</v>
      </c>
      <c r="J89" s="159">
        <f t="shared" si="26"/>
        <v>513500</v>
      </c>
      <c r="K89" s="159">
        <f t="shared" si="26"/>
        <v>0</v>
      </c>
      <c r="L89" s="159">
        <f>+L84+L85+L86+L87+L88</f>
        <v>667500</v>
      </c>
      <c r="M89" s="159">
        <f>+M84+M85+M86+M87+M88</f>
        <v>667500</v>
      </c>
      <c r="N89" s="159">
        <f>+N84+N85+N86+N87+N88</f>
        <v>594500</v>
      </c>
      <c r="O89" s="159">
        <f t="shared" si="26"/>
        <v>0</v>
      </c>
      <c r="P89" s="159">
        <f t="shared" si="26"/>
        <v>677000</v>
      </c>
      <c r="Q89" s="160">
        <f t="shared" si="26"/>
        <v>681500</v>
      </c>
      <c r="R89" s="276"/>
      <c r="S89" s="383"/>
      <c r="T89" s="375"/>
      <c r="U89" s="375"/>
      <c r="V89" s="3"/>
    </row>
    <row r="90" spans="1:22" ht="13.5" customHeight="1">
      <c r="A90" s="254" t="s">
        <v>19</v>
      </c>
      <c r="B90" s="363" t="s">
        <v>20</v>
      </c>
      <c r="C90" s="252" t="s">
        <v>26</v>
      </c>
      <c r="D90" s="214" t="s">
        <v>84</v>
      </c>
      <c r="E90" s="250" t="s">
        <v>34</v>
      </c>
      <c r="F90" s="196" t="s">
        <v>51</v>
      </c>
      <c r="G90" s="97" t="s">
        <v>40</v>
      </c>
      <c r="H90" s="184">
        <v>224542</v>
      </c>
      <c r="I90" s="98">
        <v>224542</v>
      </c>
      <c r="J90" s="98">
        <v>0</v>
      </c>
      <c r="K90" s="99">
        <v>0</v>
      </c>
      <c r="L90" s="184">
        <v>224000</v>
      </c>
      <c r="M90" s="98">
        <v>224000</v>
      </c>
      <c r="N90" s="98">
        <v>0</v>
      </c>
      <c r="O90" s="99">
        <v>0</v>
      </c>
      <c r="P90" s="100">
        <v>233988</v>
      </c>
      <c r="Q90" s="101">
        <v>233988</v>
      </c>
      <c r="R90" s="274" t="s">
        <v>107</v>
      </c>
      <c r="S90" s="382">
        <v>450</v>
      </c>
      <c r="T90" s="377">
        <v>500</v>
      </c>
      <c r="U90" s="377">
        <v>550</v>
      </c>
      <c r="V90" s="3"/>
    </row>
    <row r="91" spans="1:22" ht="18" customHeight="1">
      <c r="A91" s="225"/>
      <c r="B91" s="355"/>
      <c r="C91" s="253"/>
      <c r="D91" s="216"/>
      <c r="E91" s="251"/>
      <c r="F91" s="197"/>
      <c r="G91" s="54" t="s">
        <v>13</v>
      </c>
      <c r="H91" s="158">
        <f>+H90</f>
        <v>224542</v>
      </c>
      <c r="I91" s="158">
        <f t="shared" ref="I91:P91" si="27">+I90</f>
        <v>224542</v>
      </c>
      <c r="J91" s="158">
        <f t="shared" si="27"/>
        <v>0</v>
      </c>
      <c r="K91" s="158">
        <f t="shared" si="27"/>
        <v>0</v>
      </c>
      <c r="L91" s="158">
        <f t="shared" si="27"/>
        <v>224000</v>
      </c>
      <c r="M91" s="158">
        <f t="shared" si="27"/>
        <v>224000</v>
      </c>
      <c r="N91" s="158">
        <f t="shared" si="27"/>
        <v>0</v>
      </c>
      <c r="O91" s="158">
        <f t="shared" si="27"/>
        <v>0</v>
      </c>
      <c r="P91" s="158">
        <f t="shared" si="27"/>
        <v>233988</v>
      </c>
      <c r="Q91" s="158">
        <f>+Q90</f>
        <v>233988</v>
      </c>
      <c r="R91" s="276"/>
      <c r="S91" s="383"/>
      <c r="T91" s="375"/>
      <c r="U91" s="375"/>
      <c r="V91" s="3"/>
    </row>
    <row r="92" spans="1:22" ht="18" customHeight="1">
      <c r="A92" s="224" t="s">
        <v>19</v>
      </c>
      <c r="B92" s="226" t="s">
        <v>20</v>
      </c>
      <c r="C92" s="323" t="s">
        <v>21</v>
      </c>
      <c r="D92" s="367" t="s">
        <v>123</v>
      </c>
      <c r="E92" s="371" t="s">
        <v>42</v>
      </c>
      <c r="F92" s="195" t="s">
        <v>26</v>
      </c>
      <c r="G92" s="176" t="s">
        <v>18</v>
      </c>
      <c r="H92" s="177">
        <v>0</v>
      </c>
      <c r="I92" s="177">
        <v>0</v>
      </c>
      <c r="J92" s="177">
        <v>0</v>
      </c>
      <c r="K92" s="177">
        <v>0</v>
      </c>
      <c r="L92" s="177">
        <v>20000</v>
      </c>
      <c r="M92" s="177">
        <v>20000</v>
      </c>
      <c r="N92" s="177"/>
      <c r="O92" s="177"/>
      <c r="P92" s="177">
        <v>30000</v>
      </c>
      <c r="Q92" s="177">
        <v>35000</v>
      </c>
      <c r="R92" s="372" t="s">
        <v>124</v>
      </c>
      <c r="S92" s="377">
        <v>10</v>
      </c>
      <c r="T92" s="377">
        <v>10</v>
      </c>
      <c r="U92" s="377">
        <v>10</v>
      </c>
      <c r="V92" s="3"/>
    </row>
    <row r="93" spans="1:22" ht="18" customHeight="1" thickBot="1">
      <c r="A93" s="225"/>
      <c r="B93" s="227"/>
      <c r="C93" s="253"/>
      <c r="D93" s="368"/>
      <c r="E93" s="251"/>
      <c r="F93" s="197"/>
      <c r="G93" s="50" t="s">
        <v>13</v>
      </c>
      <c r="H93" s="162"/>
      <c r="I93" s="162"/>
      <c r="J93" s="162"/>
      <c r="K93" s="162"/>
      <c r="L93" s="162">
        <f>+L92</f>
        <v>20000</v>
      </c>
      <c r="M93" s="162">
        <f t="shared" ref="M93:Q93" si="28">+M92</f>
        <v>20000</v>
      </c>
      <c r="N93" s="162">
        <f t="shared" si="28"/>
        <v>0</v>
      </c>
      <c r="O93" s="162">
        <f t="shared" si="28"/>
        <v>0</v>
      </c>
      <c r="P93" s="162">
        <f t="shared" si="28"/>
        <v>30000</v>
      </c>
      <c r="Q93" s="162">
        <f t="shared" si="28"/>
        <v>35000</v>
      </c>
      <c r="R93" s="373"/>
      <c r="S93" s="375"/>
      <c r="T93" s="375"/>
      <c r="U93" s="375"/>
      <c r="V93" s="3"/>
    </row>
    <row r="94" spans="1:22" ht="24" customHeight="1" thickBot="1">
      <c r="A94" s="8" t="s">
        <v>19</v>
      </c>
      <c r="B94" s="9" t="s">
        <v>20</v>
      </c>
      <c r="C94" s="386" t="s">
        <v>14</v>
      </c>
      <c r="D94" s="288"/>
      <c r="E94" s="288"/>
      <c r="F94" s="288"/>
      <c r="G94" s="289"/>
      <c r="H94" s="173">
        <f t="shared" ref="H94:Q94" si="29">H93+H91+H89+H83+H81+H79+H77+H73+H66+H64</f>
        <v>3424842</v>
      </c>
      <c r="I94" s="173">
        <f t="shared" si="29"/>
        <v>3407442</v>
      </c>
      <c r="J94" s="173">
        <f t="shared" si="29"/>
        <v>2221000</v>
      </c>
      <c r="K94" s="173">
        <f t="shared" si="29"/>
        <v>17400</v>
      </c>
      <c r="L94" s="173">
        <f t="shared" si="29"/>
        <v>3566600</v>
      </c>
      <c r="M94" s="173">
        <f t="shared" si="29"/>
        <v>3534600</v>
      </c>
      <c r="N94" s="173">
        <f t="shared" si="29"/>
        <v>2469600</v>
      </c>
      <c r="O94" s="173">
        <f t="shared" si="29"/>
        <v>32000</v>
      </c>
      <c r="P94" s="173">
        <f t="shared" si="29"/>
        <v>3747090</v>
      </c>
      <c r="Q94" s="173">
        <f t="shared" si="29"/>
        <v>3872271</v>
      </c>
      <c r="R94" s="25" t="s">
        <v>30</v>
      </c>
      <c r="S94" s="38" t="s">
        <v>30</v>
      </c>
      <c r="T94" s="38" t="s">
        <v>30</v>
      </c>
      <c r="U94" s="41" t="s">
        <v>30</v>
      </c>
      <c r="V94" s="3"/>
    </row>
    <row r="95" spans="1:22" ht="16.5" customHeight="1" thickBot="1">
      <c r="A95" s="8" t="s">
        <v>19</v>
      </c>
      <c r="B95" s="9" t="s">
        <v>21</v>
      </c>
      <c r="C95" s="233" t="s">
        <v>48</v>
      </c>
      <c r="D95" s="234"/>
      <c r="E95" s="234"/>
      <c r="F95" s="234"/>
      <c r="G95" s="234"/>
      <c r="H95" s="234"/>
      <c r="I95" s="234"/>
      <c r="J95" s="234"/>
      <c r="K95" s="68"/>
      <c r="L95" s="68"/>
      <c r="M95" s="68"/>
      <c r="N95" s="68"/>
      <c r="O95" s="68"/>
      <c r="P95" s="67"/>
      <c r="Q95" s="67"/>
      <c r="R95" s="67"/>
      <c r="S95" s="67"/>
      <c r="T95" s="67"/>
      <c r="U95" s="69"/>
      <c r="V95" s="3"/>
    </row>
    <row r="96" spans="1:22" s="21" customFormat="1" ht="15.75" customHeight="1">
      <c r="A96" s="263" t="s">
        <v>19</v>
      </c>
      <c r="B96" s="264" t="s">
        <v>21</v>
      </c>
      <c r="C96" s="238" t="s">
        <v>20</v>
      </c>
      <c r="D96" s="240" t="s">
        <v>140</v>
      </c>
      <c r="E96" s="267" t="s">
        <v>73</v>
      </c>
      <c r="F96" s="221" t="s">
        <v>26</v>
      </c>
      <c r="G96" s="51" t="s">
        <v>40</v>
      </c>
      <c r="H96" s="109">
        <v>37200</v>
      </c>
      <c r="I96" s="77">
        <v>37200</v>
      </c>
      <c r="J96" s="75">
        <v>0</v>
      </c>
      <c r="K96" s="129">
        <v>0</v>
      </c>
      <c r="L96" s="109">
        <v>50000</v>
      </c>
      <c r="M96" s="77">
        <v>50000</v>
      </c>
      <c r="N96" s="75">
        <v>0</v>
      </c>
      <c r="O96" s="129">
        <v>0</v>
      </c>
      <c r="P96" s="53">
        <v>46000</v>
      </c>
      <c r="Q96" s="53">
        <v>46000</v>
      </c>
      <c r="R96" s="228" t="s">
        <v>143</v>
      </c>
      <c r="S96" s="283">
        <v>46</v>
      </c>
      <c r="T96" s="283">
        <v>46</v>
      </c>
      <c r="U96" s="279">
        <v>50</v>
      </c>
      <c r="V96" s="20"/>
    </row>
    <row r="97" spans="1:22" s="21" customFormat="1" ht="15.75" customHeight="1">
      <c r="A97" s="263"/>
      <c r="B97" s="264"/>
      <c r="C97" s="238"/>
      <c r="D97" s="240"/>
      <c r="E97" s="267"/>
      <c r="F97" s="221"/>
      <c r="G97" s="51" t="s">
        <v>77</v>
      </c>
      <c r="H97" s="109">
        <v>0</v>
      </c>
      <c r="I97" s="77">
        <v>0</v>
      </c>
      <c r="J97" s="75">
        <v>0</v>
      </c>
      <c r="K97" s="52">
        <v>0</v>
      </c>
      <c r="L97" s="109">
        <v>0</v>
      </c>
      <c r="M97" s="77">
        <v>0</v>
      </c>
      <c r="N97" s="75">
        <v>0</v>
      </c>
      <c r="O97" s="52">
        <v>0</v>
      </c>
      <c r="P97" s="80">
        <v>0</v>
      </c>
      <c r="Q97" s="80">
        <v>0</v>
      </c>
      <c r="R97" s="228"/>
      <c r="S97" s="284"/>
      <c r="T97" s="284"/>
      <c r="U97" s="374"/>
      <c r="V97" s="20"/>
    </row>
    <row r="98" spans="1:22" ht="29.25" customHeight="1">
      <c r="A98" s="263"/>
      <c r="B98" s="264"/>
      <c r="C98" s="238"/>
      <c r="D98" s="240"/>
      <c r="E98" s="267"/>
      <c r="F98" s="221"/>
      <c r="G98" s="50" t="s">
        <v>13</v>
      </c>
      <c r="H98" s="146">
        <f>+H96+H97</f>
        <v>37200</v>
      </c>
      <c r="I98" s="146">
        <f t="shared" ref="I98:Q98" si="30">+I96+I97</f>
        <v>37200</v>
      </c>
      <c r="J98" s="146">
        <f t="shared" si="30"/>
        <v>0</v>
      </c>
      <c r="K98" s="146">
        <f t="shared" si="30"/>
        <v>0</v>
      </c>
      <c r="L98" s="146">
        <f t="shared" si="30"/>
        <v>50000</v>
      </c>
      <c r="M98" s="146">
        <f t="shared" si="30"/>
        <v>50000</v>
      </c>
      <c r="N98" s="146">
        <f t="shared" si="30"/>
        <v>0</v>
      </c>
      <c r="O98" s="146">
        <f t="shared" si="30"/>
        <v>0</v>
      </c>
      <c r="P98" s="146">
        <f t="shared" si="30"/>
        <v>46000</v>
      </c>
      <c r="Q98" s="146">
        <f t="shared" si="30"/>
        <v>46000</v>
      </c>
      <c r="R98" s="228"/>
      <c r="S98" s="385"/>
      <c r="T98" s="385"/>
      <c r="U98" s="375"/>
      <c r="V98" s="3"/>
    </row>
    <row r="99" spans="1:22" ht="16.5" customHeight="1">
      <c r="A99" s="224" t="s">
        <v>19</v>
      </c>
      <c r="B99" s="256" t="s">
        <v>21</v>
      </c>
      <c r="C99" s="235" t="s">
        <v>23</v>
      </c>
      <c r="D99" s="247" t="s">
        <v>92</v>
      </c>
      <c r="E99" s="201" t="s">
        <v>33</v>
      </c>
      <c r="F99" s="195" t="s">
        <v>26</v>
      </c>
      <c r="G99" s="86" t="s">
        <v>18</v>
      </c>
      <c r="H99" s="109">
        <v>44500</v>
      </c>
      <c r="I99" s="77">
        <v>44500</v>
      </c>
      <c r="J99" s="77">
        <v>0</v>
      </c>
      <c r="K99" s="84">
        <v>0</v>
      </c>
      <c r="L99" s="109">
        <v>40000</v>
      </c>
      <c r="M99" s="77">
        <v>40000</v>
      </c>
      <c r="N99" s="77">
        <v>0</v>
      </c>
      <c r="O99" s="84">
        <v>0</v>
      </c>
      <c r="P99" s="53">
        <v>39500</v>
      </c>
      <c r="Q99" s="53">
        <v>38000</v>
      </c>
      <c r="R99" s="229" t="s">
        <v>75</v>
      </c>
      <c r="S99" s="377">
        <v>6</v>
      </c>
      <c r="T99" s="377">
        <v>7</v>
      </c>
      <c r="U99" s="377">
        <v>7</v>
      </c>
      <c r="V99" s="3"/>
    </row>
    <row r="100" spans="1:22" ht="16.5" customHeight="1">
      <c r="A100" s="254"/>
      <c r="B100" s="257"/>
      <c r="C100" s="236"/>
      <c r="D100" s="248"/>
      <c r="E100" s="241"/>
      <c r="F100" s="196"/>
      <c r="G100" s="86" t="s">
        <v>77</v>
      </c>
      <c r="H100" s="109">
        <v>0</v>
      </c>
      <c r="I100" s="77">
        <v>0</v>
      </c>
      <c r="J100" s="77">
        <v>0</v>
      </c>
      <c r="K100" s="81">
        <v>0</v>
      </c>
      <c r="L100" s="109">
        <v>0</v>
      </c>
      <c r="M100" s="77">
        <v>0</v>
      </c>
      <c r="N100" s="77">
        <v>0</v>
      </c>
      <c r="O100" s="81">
        <v>0</v>
      </c>
      <c r="P100" s="80">
        <v>0</v>
      </c>
      <c r="Q100" s="80">
        <v>0</v>
      </c>
      <c r="R100" s="210"/>
      <c r="S100" s="374"/>
      <c r="T100" s="374"/>
      <c r="U100" s="374"/>
      <c r="V100" s="3"/>
    </row>
    <row r="101" spans="1:22" ht="18.75" customHeight="1">
      <c r="A101" s="225"/>
      <c r="B101" s="262"/>
      <c r="C101" s="237"/>
      <c r="D101" s="249"/>
      <c r="E101" s="242"/>
      <c r="F101" s="197"/>
      <c r="G101" s="50" t="s">
        <v>13</v>
      </c>
      <c r="H101" s="146">
        <f>+H99+H100</f>
        <v>44500</v>
      </c>
      <c r="I101" s="146">
        <f t="shared" ref="I101:Q101" si="31">+I99+I100</f>
        <v>44500</v>
      </c>
      <c r="J101" s="146">
        <f t="shared" si="31"/>
        <v>0</v>
      </c>
      <c r="K101" s="146">
        <f t="shared" si="31"/>
        <v>0</v>
      </c>
      <c r="L101" s="146">
        <f t="shared" si="31"/>
        <v>40000</v>
      </c>
      <c r="M101" s="146">
        <f t="shared" si="31"/>
        <v>40000</v>
      </c>
      <c r="N101" s="146">
        <f t="shared" si="31"/>
        <v>0</v>
      </c>
      <c r="O101" s="146">
        <f t="shared" si="31"/>
        <v>0</v>
      </c>
      <c r="P101" s="146">
        <f t="shared" si="31"/>
        <v>39500</v>
      </c>
      <c r="Q101" s="146">
        <f t="shared" si="31"/>
        <v>38000</v>
      </c>
      <c r="R101" s="230"/>
      <c r="S101" s="375"/>
      <c r="T101" s="375"/>
      <c r="U101" s="375"/>
      <c r="V101" s="3"/>
    </row>
    <row r="102" spans="1:22" ht="14.25" customHeight="1">
      <c r="A102" s="263" t="s">
        <v>19</v>
      </c>
      <c r="B102" s="264" t="s">
        <v>21</v>
      </c>
      <c r="C102" s="238" t="s">
        <v>21</v>
      </c>
      <c r="D102" s="240" t="s">
        <v>141</v>
      </c>
      <c r="E102" s="267" t="s">
        <v>74</v>
      </c>
      <c r="F102" s="221" t="s">
        <v>26</v>
      </c>
      <c r="G102" s="86" t="s">
        <v>18</v>
      </c>
      <c r="H102" s="109">
        <v>26737</v>
      </c>
      <c r="I102" s="77">
        <v>26737</v>
      </c>
      <c r="J102" s="78">
        <v>0</v>
      </c>
      <c r="K102" s="130">
        <v>222</v>
      </c>
      <c r="L102" s="109">
        <v>31500</v>
      </c>
      <c r="M102" s="77">
        <v>31500</v>
      </c>
      <c r="N102" s="78">
        <v>0</v>
      </c>
      <c r="O102" s="130">
        <v>0</v>
      </c>
      <c r="P102" s="53">
        <v>32000</v>
      </c>
      <c r="Q102" s="53">
        <v>32000</v>
      </c>
      <c r="R102" s="228" t="s">
        <v>56</v>
      </c>
      <c r="S102" s="191">
        <v>11</v>
      </c>
      <c r="T102" s="191">
        <v>11</v>
      </c>
      <c r="U102" s="191">
        <v>13</v>
      </c>
      <c r="V102" s="3"/>
    </row>
    <row r="103" spans="1:22" ht="14.25" customHeight="1">
      <c r="A103" s="224"/>
      <c r="B103" s="256"/>
      <c r="C103" s="217"/>
      <c r="D103" s="214"/>
      <c r="E103" s="201"/>
      <c r="F103" s="195"/>
      <c r="G103" s="62" t="s">
        <v>17</v>
      </c>
      <c r="H103" s="131">
        <v>71350</v>
      </c>
      <c r="I103" s="132">
        <v>71350</v>
      </c>
      <c r="J103" s="64">
        <v>0</v>
      </c>
      <c r="K103" s="133">
        <v>333</v>
      </c>
      <c r="L103" s="131">
        <v>81878</v>
      </c>
      <c r="M103" s="132">
        <v>81878</v>
      </c>
      <c r="N103" s="64">
        <v>0</v>
      </c>
      <c r="O103" s="133">
        <v>0</v>
      </c>
      <c r="P103" s="114">
        <v>85000</v>
      </c>
      <c r="Q103" s="114">
        <v>85000</v>
      </c>
      <c r="R103" s="229"/>
      <c r="S103" s="376"/>
      <c r="T103" s="376"/>
      <c r="U103" s="376"/>
      <c r="V103" s="3"/>
    </row>
    <row r="104" spans="1:22" ht="10.5" customHeight="1">
      <c r="A104" s="263"/>
      <c r="B104" s="264"/>
      <c r="C104" s="238"/>
      <c r="D104" s="240"/>
      <c r="E104" s="267"/>
      <c r="F104" s="221"/>
      <c r="G104" s="50" t="s">
        <v>13</v>
      </c>
      <c r="H104" s="146">
        <f>+H102+H103</f>
        <v>98087</v>
      </c>
      <c r="I104" s="146">
        <f t="shared" ref="I104:Q104" si="32">+I102+I103</f>
        <v>98087</v>
      </c>
      <c r="J104" s="146">
        <f t="shared" si="32"/>
        <v>0</v>
      </c>
      <c r="K104" s="146">
        <f t="shared" si="32"/>
        <v>555</v>
      </c>
      <c r="L104" s="146">
        <f t="shared" si="32"/>
        <v>113378</v>
      </c>
      <c r="M104" s="146">
        <f t="shared" si="32"/>
        <v>113378</v>
      </c>
      <c r="N104" s="146">
        <f t="shared" si="32"/>
        <v>0</v>
      </c>
      <c r="O104" s="146">
        <f t="shared" si="32"/>
        <v>0</v>
      </c>
      <c r="P104" s="146">
        <f t="shared" si="32"/>
        <v>117000</v>
      </c>
      <c r="Q104" s="146">
        <f t="shared" si="32"/>
        <v>117000</v>
      </c>
      <c r="R104" s="228"/>
      <c r="S104" s="192"/>
      <c r="T104" s="192"/>
      <c r="U104" s="192"/>
      <c r="V104" s="3"/>
    </row>
    <row r="105" spans="1:22" ht="10.5" customHeight="1">
      <c r="A105" s="364" t="s">
        <v>19</v>
      </c>
      <c r="B105" s="256" t="s">
        <v>21</v>
      </c>
      <c r="C105" s="217" t="s">
        <v>24</v>
      </c>
      <c r="D105" s="367" t="s">
        <v>125</v>
      </c>
      <c r="E105" s="201" t="s">
        <v>32</v>
      </c>
      <c r="F105" s="195" t="s">
        <v>26</v>
      </c>
      <c r="G105" s="178" t="s">
        <v>18</v>
      </c>
      <c r="H105" s="179">
        <v>13000</v>
      </c>
      <c r="I105" s="180">
        <v>13000</v>
      </c>
      <c r="J105" s="180"/>
      <c r="K105" s="175"/>
      <c r="L105" s="179">
        <v>15000</v>
      </c>
      <c r="M105" s="180">
        <v>15000</v>
      </c>
      <c r="N105" s="180"/>
      <c r="O105" s="175"/>
      <c r="P105" s="174">
        <v>20000</v>
      </c>
      <c r="Q105" s="174">
        <v>20000</v>
      </c>
      <c r="R105" s="222" t="s">
        <v>126</v>
      </c>
      <c r="S105" s="191">
        <v>45000</v>
      </c>
      <c r="T105" s="193">
        <v>50000</v>
      </c>
      <c r="U105" s="191">
        <v>50000</v>
      </c>
      <c r="V105" s="3"/>
    </row>
    <row r="106" spans="1:22" ht="10.5" customHeight="1">
      <c r="A106" s="365"/>
      <c r="B106" s="262"/>
      <c r="C106" s="219"/>
      <c r="D106" s="368"/>
      <c r="E106" s="242"/>
      <c r="F106" s="197"/>
      <c r="G106" s="50" t="s">
        <v>13</v>
      </c>
      <c r="H106" s="164">
        <f>+H105</f>
        <v>13000</v>
      </c>
      <c r="I106" s="164">
        <f t="shared" ref="I106:Q106" si="33">+I105</f>
        <v>13000</v>
      </c>
      <c r="J106" s="164">
        <f t="shared" si="33"/>
        <v>0</v>
      </c>
      <c r="K106" s="164">
        <f t="shared" si="33"/>
        <v>0</v>
      </c>
      <c r="L106" s="164">
        <f t="shared" si="33"/>
        <v>15000</v>
      </c>
      <c r="M106" s="164">
        <f t="shared" si="33"/>
        <v>15000</v>
      </c>
      <c r="N106" s="164">
        <f t="shared" si="33"/>
        <v>0</v>
      </c>
      <c r="O106" s="164">
        <f t="shared" si="33"/>
        <v>0</v>
      </c>
      <c r="P106" s="164">
        <f t="shared" si="33"/>
        <v>20000</v>
      </c>
      <c r="Q106" s="164">
        <f t="shared" si="33"/>
        <v>20000</v>
      </c>
      <c r="R106" s="223"/>
      <c r="S106" s="192"/>
      <c r="T106" s="194"/>
      <c r="U106" s="192"/>
      <c r="V106" s="3"/>
    </row>
    <row r="107" spans="1:22" ht="12.75" customHeight="1">
      <c r="A107" s="364" t="s">
        <v>19</v>
      </c>
      <c r="B107" s="256" t="s">
        <v>21</v>
      </c>
      <c r="C107" s="217" t="s">
        <v>21</v>
      </c>
      <c r="D107" s="214" t="s">
        <v>142</v>
      </c>
      <c r="E107" s="201" t="s">
        <v>74</v>
      </c>
      <c r="F107" s="195" t="s">
        <v>26</v>
      </c>
      <c r="G107" s="62" t="s">
        <v>17</v>
      </c>
      <c r="H107" s="131">
        <v>3301</v>
      </c>
      <c r="I107" s="132">
        <v>3301</v>
      </c>
      <c r="J107" s="64">
        <v>0</v>
      </c>
      <c r="K107" s="133">
        <v>0</v>
      </c>
      <c r="L107" s="131">
        <v>3690</v>
      </c>
      <c r="M107" s="132">
        <v>3690</v>
      </c>
      <c r="N107" s="64">
        <v>0</v>
      </c>
      <c r="O107" s="133">
        <v>0</v>
      </c>
      <c r="P107" s="114">
        <v>3800</v>
      </c>
      <c r="Q107" s="114">
        <v>3800</v>
      </c>
      <c r="R107" s="204" t="s">
        <v>108</v>
      </c>
      <c r="S107" s="189">
        <v>11</v>
      </c>
      <c r="T107" s="189">
        <v>11</v>
      </c>
      <c r="U107" s="189">
        <v>13</v>
      </c>
      <c r="V107" s="3"/>
    </row>
    <row r="108" spans="1:22" ht="38.25" customHeight="1" thickBot="1">
      <c r="A108" s="365"/>
      <c r="B108" s="262"/>
      <c r="C108" s="259"/>
      <c r="D108" s="260"/>
      <c r="E108" s="202"/>
      <c r="F108" s="203"/>
      <c r="G108" s="134" t="s">
        <v>13</v>
      </c>
      <c r="H108" s="161">
        <f>+H107</f>
        <v>3301</v>
      </c>
      <c r="I108" s="161">
        <f t="shared" ref="I108:Q108" si="34">+I107</f>
        <v>3301</v>
      </c>
      <c r="J108" s="161">
        <f t="shared" si="34"/>
        <v>0</v>
      </c>
      <c r="K108" s="161">
        <f t="shared" si="34"/>
        <v>0</v>
      </c>
      <c r="L108" s="161">
        <f t="shared" si="34"/>
        <v>3690</v>
      </c>
      <c r="M108" s="161">
        <f t="shared" si="34"/>
        <v>3690</v>
      </c>
      <c r="N108" s="161">
        <f t="shared" si="34"/>
        <v>0</v>
      </c>
      <c r="O108" s="161">
        <f t="shared" si="34"/>
        <v>0</v>
      </c>
      <c r="P108" s="161">
        <f t="shared" si="34"/>
        <v>3800</v>
      </c>
      <c r="Q108" s="161">
        <f t="shared" si="34"/>
        <v>3800</v>
      </c>
      <c r="R108" s="205"/>
      <c r="S108" s="190"/>
      <c r="T108" s="190"/>
      <c r="U108" s="190"/>
      <c r="V108" s="3"/>
    </row>
    <row r="109" spans="1:22" ht="9.75" hidden="1" customHeight="1" thickBot="1">
      <c r="A109" s="254"/>
      <c r="C109" s="366"/>
      <c r="D109" s="370"/>
      <c r="E109" s="369"/>
      <c r="F109" s="239"/>
      <c r="G109" s="60"/>
      <c r="H109" s="56"/>
      <c r="I109" s="57"/>
      <c r="J109" s="58"/>
      <c r="K109" s="49"/>
      <c r="L109" s="56"/>
      <c r="M109" s="57"/>
      <c r="N109" s="58"/>
      <c r="O109" s="49"/>
      <c r="P109" s="61"/>
      <c r="Q109" s="61"/>
      <c r="R109" s="209"/>
      <c r="S109" s="376"/>
      <c r="T109" s="376"/>
      <c r="U109" s="374"/>
      <c r="V109" s="3"/>
    </row>
    <row r="110" spans="1:22" ht="7.5" hidden="1" customHeight="1" thickBot="1">
      <c r="A110" s="254"/>
      <c r="C110" s="257"/>
      <c r="D110" s="215"/>
      <c r="E110" s="241"/>
      <c r="F110" s="196"/>
      <c r="G110" s="62"/>
      <c r="H110" s="63"/>
      <c r="I110" s="64"/>
      <c r="J110" s="64"/>
      <c r="K110" s="65"/>
      <c r="L110" s="63"/>
      <c r="M110" s="64"/>
      <c r="N110" s="64"/>
      <c r="O110" s="65"/>
      <c r="P110" s="53"/>
      <c r="Q110" s="53"/>
      <c r="R110" s="210"/>
      <c r="S110" s="376"/>
      <c r="T110" s="376"/>
      <c r="U110" s="374"/>
      <c r="V110" s="3"/>
    </row>
    <row r="111" spans="1:22" ht="12.75" hidden="1" customHeight="1" thickBot="1">
      <c r="A111" s="255"/>
      <c r="C111" s="258"/>
      <c r="D111" s="260"/>
      <c r="E111" s="202"/>
      <c r="F111" s="203"/>
      <c r="G111" s="66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211"/>
      <c r="S111" s="282"/>
      <c r="T111" s="282"/>
      <c r="U111" s="280"/>
      <c r="V111" s="3"/>
    </row>
    <row r="112" spans="1:22" ht="16.5" customHeight="1" thickBot="1">
      <c r="A112" s="8" t="s">
        <v>19</v>
      </c>
      <c r="B112" s="9" t="s">
        <v>21</v>
      </c>
      <c r="C112" s="386" t="s">
        <v>14</v>
      </c>
      <c r="D112" s="288"/>
      <c r="E112" s="288"/>
      <c r="F112" s="288"/>
      <c r="G112" s="289"/>
      <c r="H112" s="173">
        <f>+H111+H108+H104+H101+H98+H106</f>
        <v>196088</v>
      </c>
      <c r="I112" s="173">
        <f t="shared" ref="I112:Q112" si="35">+I111+I108+I104+I101+I98+I106</f>
        <v>196088</v>
      </c>
      <c r="J112" s="173">
        <f t="shared" si="35"/>
        <v>0</v>
      </c>
      <c r="K112" s="173">
        <f t="shared" si="35"/>
        <v>555</v>
      </c>
      <c r="L112" s="173">
        <f t="shared" si="35"/>
        <v>222068</v>
      </c>
      <c r="M112" s="173">
        <f t="shared" si="35"/>
        <v>222068</v>
      </c>
      <c r="N112" s="173">
        <f t="shared" si="35"/>
        <v>0</v>
      </c>
      <c r="O112" s="173">
        <f t="shared" si="35"/>
        <v>0</v>
      </c>
      <c r="P112" s="173">
        <f t="shared" si="35"/>
        <v>226300</v>
      </c>
      <c r="Q112" s="173">
        <f t="shared" si="35"/>
        <v>224800</v>
      </c>
      <c r="R112" s="38" t="s">
        <v>30</v>
      </c>
      <c r="S112" s="38" t="s">
        <v>30</v>
      </c>
      <c r="T112" s="38" t="s">
        <v>30</v>
      </c>
      <c r="U112" s="41" t="s">
        <v>30</v>
      </c>
      <c r="V112" s="3"/>
    </row>
    <row r="113" spans="1:26" ht="20.25" customHeight="1" thickBot="1">
      <c r="A113" s="8" t="s">
        <v>19</v>
      </c>
      <c r="B113" s="9" t="s">
        <v>22</v>
      </c>
      <c r="C113" s="233" t="s">
        <v>54</v>
      </c>
      <c r="D113" s="234"/>
      <c r="E113" s="234"/>
      <c r="F113" s="234"/>
      <c r="G113" s="234"/>
      <c r="H113" s="234"/>
      <c r="I113" s="234"/>
      <c r="J113" s="234"/>
      <c r="K113" s="234"/>
      <c r="L113" s="234"/>
      <c r="M113" s="67"/>
      <c r="N113" s="67"/>
      <c r="O113" s="67"/>
      <c r="P113" s="67"/>
      <c r="Q113" s="67"/>
      <c r="R113" s="67"/>
      <c r="S113" s="67"/>
      <c r="T113" s="67"/>
      <c r="U113" s="69"/>
      <c r="V113" s="3"/>
      <c r="Z113" s="1">
        <f>SUM(J1014)</f>
        <v>0</v>
      </c>
    </row>
    <row r="114" spans="1:26">
      <c r="A114" s="322" t="s">
        <v>19</v>
      </c>
      <c r="B114" s="362" t="s">
        <v>22</v>
      </c>
      <c r="C114" s="243" t="s">
        <v>19</v>
      </c>
      <c r="D114" s="244" t="s">
        <v>121</v>
      </c>
      <c r="E114" s="220" t="s">
        <v>53</v>
      </c>
      <c r="F114" s="198" t="s">
        <v>145</v>
      </c>
      <c r="G114" s="135" t="s">
        <v>31</v>
      </c>
      <c r="H114" s="136">
        <v>6291</v>
      </c>
      <c r="I114" s="137">
        <v>6291</v>
      </c>
      <c r="J114" s="57">
        <v>0</v>
      </c>
      <c r="K114" s="138">
        <v>0</v>
      </c>
      <c r="L114" s="136">
        <v>3000</v>
      </c>
      <c r="M114" s="137">
        <v>3000</v>
      </c>
      <c r="N114" s="57">
        <v>0</v>
      </c>
      <c r="O114" s="138">
        <v>0</v>
      </c>
      <c r="P114" s="139">
        <v>3000</v>
      </c>
      <c r="Q114" s="90">
        <v>3000</v>
      </c>
      <c r="R114" s="231" t="s">
        <v>52</v>
      </c>
      <c r="S114" s="279">
        <v>22900</v>
      </c>
      <c r="T114" s="279">
        <v>22700</v>
      </c>
      <c r="U114" s="279">
        <v>22500</v>
      </c>
    </row>
    <row r="115" spans="1:26">
      <c r="A115" s="225"/>
      <c r="B115" s="262"/>
      <c r="C115" s="219"/>
      <c r="D115" s="216"/>
      <c r="E115" s="197"/>
      <c r="F115" s="199"/>
      <c r="G115" s="116" t="s">
        <v>78</v>
      </c>
      <c r="H115" s="117">
        <v>0</v>
      </c>
      <c r="I115" s="98">
        <v>0</v>
      </c>
      <c r="J115" s="93">
        <v>0</v>
      </c>
      <c r="K115" s="140">
        <v>0</v>
      </c>
      <c r="L115" s="117">
        <v>0</v>
      </c>
      <c r="M115" s="98">
        <v>0</v>
      </c>
      <c r="N115" s="93">
        <v>0</v>
      </c>
      <c r="O115" s="140">
        <v>0</v>
      </c>
      <c r="P115" s="141">
        <v>0</v>
      </c>
      <c r="Q115" s="95">
        <v>0</v>
      </c>
      <c r="R115" s="208"/>
      <c r="S115" s="374"/>
      <c r="T115" s="374"/>
      <c r="U115" s="374"/>
    </row>
    <row r="116" spans="1:26">
      <c r="A116" s="263"/>
      <c r="B116" s="264"/>
      <c r="C116" s="238"/>
      <c r="D116" s="240"/>
      <c r="E116" s="221"/>
      <c r="F116" s="200"/>
      <c r="G116" s="102" t="s">
        <v>18</v>
      </c>
      <c r="H116" s="109">
        <v>27800</v>
      </c>
      <c r="I116" s="77">
        <v>27800</v>
      </c>
      <c r="J116" s="77">
        <v>27400</v>
      </c>
      <c r="K116" s="83">
        <v>0</v>
      </c>
      <c r="L116" s="109">
        <v>29800</v>
      </c>
      <c r="M116" s="77">
        <v>29800</v>
      </c>
      <c r="N116" s="77">
        <v>29800</v>
      </c>
      <c r="O116" s="83">
        <v>0</v>
      </c>
      <c r="P116" s="76">
        <v>34000</v>
      </c>
      <c r="Q116" s="79">
        <v>37000</v>
      </c>
      <c r="R116" s="232"/>
      <c r="S116" s="374"/>
      <c r="T116" s="374"/>
      <c r="U116" s="374"/>
    </row>
    <row r="117" spans="1:26">
      <c r="A117" s="263"/>
      <c r="B117" s="264"/>
      <c r="C117" s="238"/>
      <c r="D117" s="240"/>
      <c r="E117" s="221"/>
      <c r="F117" s="200"/>
      <c r="G117" s="102" t="s">
        <v>17</v>
      </c>
      <c r="H117" s="142">
        <v>114300</v>
      </c>
      <c r="I117" s="78">
        <v>114300</v>
      </c>
      <c r="J117" s="78">
        <v>61500</v>
      </c>
      <c r="K117" s="143">
        <v>0</v>
      </c>
      <c r="L117" s="142">
        <v>113400</v>
      </c>
      <c r="M117" s="78">
        <v>113400</v>
      </c>
      <c r="N117" s="78">
        <v>61100</v>
      </c>
      <c r="O117" s="143">
        <v>0</v>
      </c>
      <c r="P117" s="76">
        <v>115500</v>
      </c>
      <c r="Q117" s="79">
        <v>118000</v>
      </c>
      <c r="R117" s="232"/>
      <c r="S117" s="374"/>
      <c r="T117" s="374"/>
      <c r="U117" s="374"/>
    </row>
    <row r="118" spans="1:26">
      <c r="A118" s="263"/>
      <c r="B118" s="264"/>
      <c r="C118" s="238"/>
      <c r="D118" s="240"/>
      <c r="E118" s="221"/>
      <c r="F118" s="200"/>
      <c r="G118" s="54" t="s">
        <v>13</v>
      </c>
      <c r="H118" s="146">
        <f>+H114+H115+H116+H117</f>
        <v>148391</v>
      </c>
      <c r="I118" s="146">
        <f t="shared" ref="I118:Q118" si="36">+I114+I115+I116+I117</f>
        <v>148391</v>
      </c>
      <c r="J118" s="146">
        <f t="shared" si="36"/>
        <v>88900</v>
      </c>
      <c r="K118" s="149">
        <f t="shared" si="36"/>
        <v>0</v>
      </c>
      <c r="L118" s="146">
        <f t="shared" si="36"/>
        <v>146200</v>
      </c>
      <c r="M118" s="146">
        <f t="shared" si="36"/>
        <v>146200</v>
      </c>
      <c r="N118" s="146">
        <f t="shared" si="36"/>
        <v>90900</v>
      </c>
      <c r="O118" s="149">
        <f t="shared" si="36"/>
        <v>0</v>
      </c>
      <c r="P118" s="149">
        <f t="shared" si="36"/>
        <v>152500</v>
      </c>
      <c r="Q118" s="150">
        <f t="shared" si="36"/>
        <v>158000</v>
      </c>
      <c r="R118" s="232"/>
      <c r="S118" s="375"/>
      <c r="T118" s="375"/>
      <c r="U118" s="375"/>
    </row>
    <row r="119" spans="1:26" ht="13.5" customHeight="1">
      <c r="A119" s="224" t="s">
        <v>19</v>
      </c>
      <c r="B119" s="256" t="s">
        <v>22</v>
      </c>
      <c r="C119" s="217" t="s">
        <v>20</v>
      </c>
      <c r="D119" s="214" t="s">
        <v>122</v>
      </c>
      <c r="E119" s="195" t="s">
        <v>53</v>
      </c>
      <c r="F119" s="212" t="s">
        <v>26</v>
      </c>
      <c r="G119" s="115" t="s">
        <v>18</v>
      </c>
      <c r="H119" s="142">
        <v>10000</v>
      </c>
      <c r="I119" s="144">
        <v>10000</v>
      </c>
      <c r="J119" s="144">
        <v>0</v>
      </c>
      <c r="K119" s="130">
        <v>0</v>
      </c>
      <c r="L119" s="142">
        <v>0</v>
      </c>
      <c r="M119" s="144">
        <v>0</v>
      </c>
      <c r="N119" s="144">
        <v>0</v>
      </c>
      <c r="O119" s="130">
        <v>0</v>
      </c>
      <c r="P119" s="76">
        <v>0</v>
      </c>
      <c r="Q119" s="79">
        <v>0</v>
      </c>
      <c r="R119" s="206" t="s">
        <v>119</v>
      </c>
      <c r="S119" s="377">
        <v>0</v>
      </c>
      <c r="T119" s="377">
        <v>0</v>
      </c>
      <c r="U119" s="377">
        <v>0</v>
      </c>
    </row>
    <row r="120" spans="1:26">
      <c r="A120" s="254"/>
      <c r="B120" s="257"/>
      <c r="C120" s="218"/>
      <c r="D120" s="215"/>
      <c r="E120" s="196"/>
      <c r="F120" s="213"/>
      <c r="G120" s="105" t="s">
        <v>17</v>
      </c>
      <c r="H120" s="109">
        <v>0</v>
      </c>
      <c r="I120" s="145">
        <v>0</v>
      </c>
      <c r="J120" s="145">
        <v>0</v>
      </c>
      <c r="K120" s="84">
        <v>0</v>
      </c>
      <c r="L120" s="109">
        <v>0</v>
      </c>
      <c r="M120" s="145">
        <v>0</v>
      </c>
      <c r="N120" s="145">
        <v>0</v>
      </c>
      <c r="O120" s="84">
        <v>0</v>
      </c>
      <c r="P120" s="53">
        <v>0</v>
      </c>
      <c r="Q120" s="81">
        <v>0</v>
      </c>
      <c r="R120" s="207"/>
      <c r="S120" s="374"/>
      <c r="T120" s="374"/>
      <c r="U120" s="374"/>
    </row>
    <row r="121" spans="1:26">
      <c r="A121" s="225"/>
      <c r="B121" s="262"/>
      <c r="C121" s="219"/>
      <c r="D121" s="216"/>
      <c r="E121" s="197"/>
      <c r="F121" s="199"/>
      <c r="G121" s="54" t="s">
        <v>13</v>
      </c>
      <c r="H121" s="146">
        <v>10000</v>
      </c>
      <c r="I121" s="147">
        <v>10000</v>
      </c>
      <c r="J121" s="147"/>
      <c r="K121" s="148"/>
      <c r="L121" s="146"/>
      <c r="M121" s="147"/>
      <c r="N121" s="147">
        <v>0</v>
      </c>
      <c r="O121" s="148"/>
      <c r="P121" s="149"/>
      <c r="Q121" s="150"/>
      <c r="R121" s="208"/>
      <c r="S121" s="375"/>
      <c r="T121" s="375"/>
      <c r="U121" s="375"/>
    </row>
    <row r="122" spans="1:26">
      <c r="A122" s="263" t="s">
        <v>19</v>
      </c>
      <c r="B122" s="264" t="s">
        <v>22</v>
      </c>
      <c r="C122" s="238" t="s">
        <v>21</v>
      </c>
      <c r="D122" s="214" t="s">
        <v>70</v>
      </c>
      <c r="E122" s="195" t="s">
        <v>53</v>
      </c>
      <c r="F122" s="212" t="s">
        <v>145</v>
      </c>
      <c r="G122" s="105" t="s">
        <v>18</v>
      </c>
      <c r="H122" s="109">
        <v>0</v>
      </c>
      <c r="I122" s="145">
        <v>0</v>
      </c>
      <c r="J122" s="145">
        <v>0</v>
      </c>
      <c r="K122" s="84">
        <v>0</v>
      </c>
      <c r="L122" s="109">
        <v>0</v>
      </c>
      <c r="M122" s="145">
        <v>0</v>
      </c>
      <c r="N122" s="145">
        <v>0</v>
      </c>
      <c r="O122" s="84">
        <v>0</v>
      </c>
      <c r="P122" s="53">
        <v>0</v>
      </c>
      <c r="Q122" s="81">
        <v>0</v>
      </c>
      <c r="R122" s="206" t="s">
        <v>71</v>
      </c>
      <c r="S122" s="377">
        <v>3460</v>
      </c>
      <c r="T122" s="377">
        <v>3400</v>
      </c>
      <c r="U122" s="377">
        <v>3350</v>
      </c>
    </row>
    <row r="123" spans="1:26">
      <c r="A123" s="263"/>
      <c r="B123" s="264"/>
      <c r="C123" s="238"/>
      <c r="D123" s="215"/>
      <c r="E123" s="196"/>
      <c r="F123" s="213"/>
      <c r="G123" s="105" t="s">
        <v>17</v>
      </c>
      <c r="H123" s="109">
        <v>126600</v>
      </c>
      <c r="I123" s="145">
        <v>126600</v>
      </c>
      <c r="J123" s="145">
        <v>102000</v>
      </c>
      <c r="K123" s="84">
        <v>0</v>
      </c>
      <c r="L123" s="109">
        <v>126600</v>
      </c>
      <c r="M123" s="145">
        <v>126600</v>
      </c>
      <c r="N123" s="145">
        <v>102000</v>
      </c>
      <c r="O123" s="84">
        <v>0</v>
      </c>
      <c r="P123" s="53">
        <v>128000</v>
      </c>
      <c r="Q123" s="81">
        <v>130000</v>
      </c>
      <c r="R123" s="207"/>
      <c r="S123" s="374"/>
      <c r="T123" s="374"/>
      <c r="U123" s="374"/>
    </row>
    <row r="124" spans="1:26">
      <c r="A124" s="224"/>
      <c r="B124" s="256"/>
      <c r="C124" s="217"/>
      <c r="D124" s="216"/>
      <c r="E124" s="197"/>
      <c r="F124" s="199"/>
      <c r="G124" s="54" t="s">
        <v>13</v>
      </c>
      <c r="H124" s="146">
        <f>+H122+H123</f>
        <v>126600</v>
      </c>
      <c r="I124" s="162">
        <f t="shared" ref="I124:Q124" si="37">+I122+I123</f>
        <v>126600</v>
      </c>
      <c r="J124" s="162">
        <f t="shared" si="37"/>
        <v>102000</v>
      </c>
      <c r="K124" s="163">
        <f t="shared" si="37"/>
        <v>0</v>
      </c>
      <c r="L124" s="146">
        <f t="shared" si="37"/>
        <v>126600</v>
      </c>
      <c r="M124" s="162">
        <f t="shared" si="37"/>
        <v>126600</v>
      </c>
      <c r="N124" s="162">
        <f t="shared" si="37"/>
        <v>102000</v>
      </c>
      <c r="O124" s="163">
        <f t="shared" si="37"/>
        <v>0</v>
      </c>
      <c r="P124" s="149">
        <f t="shared" si="37"/>
        <v>128000</v>
      </c>
      <c r="Q124" s="150">
        <f t="shared" si="37"/>
        <v>130000</v>
      </c>
      <c r="R124" s="208"/>
      <c r="S124" s="375"/>
      <c r="T124" s="375"/>
      <c r="U124" s="375"/>
    </row>
    <row r="125" spans="1:26">
      <c r="A125" s="224" t="s">
        <v>19</v>
      </c>
      <c r="B125" s="256" t="s">
        <v>22</v>
      </c>
      <c r="C125" s="217" t="s">
        <v>23</v>
      </c>
      <c r="D125" s="214" t="s">
        <v>97</v>
      </c>
      <c r="E125" s="195" t="s">
        <v>36</v>
      </c>
      <c r="F125" s="212" t="s">
        <v>26</v>
      </c>
      <c r="G125" s="105" t="s">
        <v>18</v>
      </c>
      <c r="H125" s="151">
        <v>20000</v>
      </c>
      <c r="I125" s="152">
        <v>20000</v>
      </c>
      <c r="J125" s="152">
        <v>0</v>
      </c>
      <c r="K125" s="119">
        <v>0</v>
      </c>
      <c r="L125" s="151">
        <v>25000</v>
      </c>
      <c r="M125" s="152">
        <v>25000</v>
      </c>
      <c r="N125" s="152">
        <v>0</v>
      </c>
      <c r="O125" s="119">
        <v>0</v>
      </c>
      <c r="P125" s="153">
        <v>25000</v>
      </c>
      <c r="Q125" s="154">
        <v>30000</v>
      </c>
      <c r="R125" s="207" t="s">
        <v>76</v>
      </c>
      <c r="S125" s="377">
        <v>4</v>
      </c>
      <c r="T125" s="377">
        <v>6</v>
      </c>
      <c r="U125" s="377">
        <v>6</v>
      </c>
    </row>
    <row r="126" spans="1:26">
      <c r="A126" s="254"/>
      <c r="B126" s="257"/>
      <c r="C126" s="218"/>
      <c r="D126" s="215"/>
      <c r="E126" s="196"/>
      <c r="F126" s="213"/>
      <c r="G126" s="105" t="s">
        <v>17</v>
      </c>
      <c r="H126" s="109">
        <v>0</v>
      </c>
      <c r="I126" s="145">
        <v>0</v>
      </c>
      <c r="J126" s="145">
        <v>0</v>
      </c>
      <c r="K126" s="84">
        <v>0</v>
      </c>
      <c r="L126" s="109">
        <v>0</v>
      </c>
      <c r="M126" s="145">
        <v>0</v>
      </c>
      <c r="N126" s="145">
        <v>0</v>
      </c>
      <c r="O126" s="84">
        <v>0</v>
      </c>
      <c r="P126" s="53">
        <v>0</v>
      </c>
      <c r="Q126" s="81">
        <v>0</v>
      </c>
      <c r="R126" s="207"/>
      <c r="S126" s="374"/>
      <c r="T126" s="374"/>
      <c r="U126" s="374"/>
    </row>
    <row r="127" spans="1:26">
      <c r="A127" s="225"/>
      <c r="B127" s="262"/>
      <c r="C127" s="219"/>
      <c r="D127" s="216"/>
      <c r="E127" s="197"/>
      <c r="F127" s="199"/>
      <c r="G127" s="54" t="s">
        <v>13</v>
      </c>
      <c r="H127" s="164">
        <f>+H125+H126</f>
        <v>20000</v>
      </c>
      <c r="I127" s="164">
        <f t="shared" ref="I127:Q127" si="38">+I125+I126</f>
        <v>20000</v>
      </c>
      <c r="J127" s="164">
        <f t="shared" si="38"/>
        <v>0</v>
      </c>
      <c r="K127" s="165">
        <f t="shared" si="38"/>
        <v>0</v>
      </c>
      <c r="L127" s="164">
        <f t="shared" si="38"/>
        <v>25000</v>
      </c>
      <c r="M127" s="164">
        <f t="shared" si="38"/>
        <v>25000</v>
      </c>
      <c r="N127" s="164">
        <f t="shared" si="38"/>
        <v>0</v>
      </c>
      <c r="O127" s="165">
        <f t="shared" si="38"/>
        <v>0</v>
      </c>
      <c r="P127" s="165">
        <f t="shared" si="38"/>
        <v>25000</v>
      </c>
      <c r="Q127" s="166">
        <f t="shared" si="38"/>
        <v>30000</v>
      </c>
      <c r="R127" s="207"/>
      <c r="S127" s="375"/>
      <c r="T127" s="375"/>
      <c r="U127" s="375"/>
    </row>
    <row r="128" spans="1:26">
      <c r="A128" s="224" t="s">
        <v>19</v>
      </c>
      <c r="B128" s="256" t="s">
        <v>22</v>
      </c>
      <c r="C128" s="217" t="s">
        <v>25</v>
      </c>
      <c r="D128" s="214" t="s">
        <v>94</v>
      </c>
      <c r="E128" s="195" t="s">
        <v>100</v>
      </c>
      <c r="F128" s="212" t="s">
        <v>26</v>
      </c>
      <c r="G128" s="105" t="s">
        <v>18</v>
      </c>
      <c r="H128" s="109">
        <v>10000</v>
      </c>
      <c r="I128" s="77">
        <v>10000</v>
      </c>
      <c r="J128" s="77">
        <v>0</v>
      </c>
      <c r="K128" s="83">
        <v>0</v>
      </c>
      <c r="L128" s="109">
        <v>10000</v>
      </c>
      <c r="M128" s="77">
        <v>10000</v>
      </c>
      <c r="N128" s="77">
        <v>0</v>
      </c>
      <c r="O128" s="83">
        <v>0</v>
      </c>
      <c r="P128" s="53">
        <v>15000</v>
      </c>
      <c r="Q128" s="81">
        <v>18000</v>
      </c>
      <c r="R128" s="206" t="s">
        <v>109</v>
      </c>
      <c r="S128" s="377">
        <v>1005</v>
      </c>
      <c r="T128" s="377">
        <v>10005</v>
      </c>
      <c r="U128" s="377">
        <v>10005</v>
      </c>
    </row>
    <row r="129" spans="1:22">
      <c r="A129" s="254"/>
      <c r="B129" s="257"/>
      <c r="C129" s="218"/>
      <c r="D129" s="215"/>
      <c r="E129" s="196"/>
      <c r="F129" s="213"/>
      <c r="G129" s="105" t="s">
        <v>17</v>
      </c>
      <c r="H129" s="109">
        <v>0</v>
      </c>
      <c r="I129" s="77">
        <v>0</v>
      </c>
      <c r="J129" s="77">
        <v>0</v>
      </c>
      <c r="K129" s="83">
        <v>0</v>
      </c>
      <c r="L129" s="109">
        <v>0</v>
      </c>
      <c r="M129" s="77">
        <v>0</v>
      </c>
      <c r="N129" s="77">
        <v>0</v>
      </c>
      <c r="O129" s="83">
        <v>0</v>
      </c>
      <c r="P129" s="53">
        <v>0</v>
      </c>
      <c r="Q129" s="81">
        <v>0</v>
      </c>
      <c r="R129" s="207"/>
      <c r="S129" s="374"/>
      <c r="T129" s="374"/>
      <c r="U129" s="374"/>
    </row>
    <row r="130" spans="1:22" ht="12" thickBot="1">
      <c r="A130" s="255"/>
      <c r="B130" s="258"/>
      <c r="C130" s="259"/>
      <c r="D130" s="260"/>
      <c r="E130" s="203"/>
      <c r="F130" s="261"/>
      <c r="G130" s="128" t="s">
        <v>13</v>
      </c>
      <c r="H130" s="159">
        <f>+H128+H129</f>
        <v>10000</v>
      </c>
      <c r="I130" s="167">
        <f t="shared" ref="I130:Q130" si="39">+I128+I129</f>
        <v>10000</v>
      </c>
      <c r="J130" s="167">
        <f t="shared" si="39"/>
        <v>0</v>
      </c>
      <c r="K130" s="168">
        <f t="shared" si="39"/>
        <v>0</v>
      </c>
      <c r="L130" s="159">
        <f t="shared" si="39"/>
        <v>10000</v>
      </c>
      <c r="M130" s="167">
        <f t="shared" si="39"/>
        <v>10000</v>
      </c>
      <c r="N130" s="167">
        <f t="shared" si="39"/>
        <v>0</v>
      </c>
      <c r="O130" s="168">
        <f t="shared" si="39"/>
        <v>0</v>
      </c>
      <c r="P130" s="169">
        <f t="shared" si="39"/>
        <v>15000</v>
      </c>
      <c r="Q130" s="150">
        <f t="shared" si="39"/>
        <v>18000</v>
      </c>
      <c r="R130" s="208"/>
      <c r="S130" s="375"/>
      <c r="T130" s="375"/>
      <c r="U130" s="375"/>
    </row>
    <row r="131" spans="1:22" ht="13.5" customHeight="1" thickBot="1">
      <c r="A131" s="72" t="s">
        <v>19</v>
      </c>
      <c r="B131" s="73" t="s">
        <v>22</v>
      </c>
      <c r="C131" s="386" t="s">
        <v>14</v>
      </c>
      <c r="D131" s="288"/>
      <c r="E131" s="288"/>
      <c r="F131" s="288"/>
      <c r="G131" s="289"/>
      <c r="H131" s="170">
        <f>+H118+H124+H127+H130</f>
        <v>304991</v>
      </c>
      <c r="I131" s="170">
        <f t="shared" ref="I131:Q131" si="40">+I118+I124+I127+I130</f>
        <v>304991</v>
      </c>
      <c r="J131" s="170">
        <f t="shared" si="40"/>
        <v>190900</v>
      </c>
      <c r="K131" s="170">
        <f t="shared" si="40"/>
        <v>0</v>
      </c>
      <c r="L131" s="170">
        <f t="shared" si="40"/>
        <v>307800</v>
      </c>
      <c r="M131" s="170">
        <f t="shared" si="40"/>
        <v>307800</v>
      </c>
      <c r="N131" s="170">
        <f t="shared" si="40"/>
        <v>192900</v>
      </c>
      <c r="O131" s="170">
        <f t="shared" si="40"/>
        <v>0</v>
      </c>
      <c r="P131" s="170">
        <f t="shared" si="40"/>
        <v>320500</v>
      </c>
      <c r="Q131" s="170">
        <f t="shared" si="40"/>
        <v>336000</v>
      </c>
      <c r="R131" s="45" t="s">
        <v>30</v>
      </c>
      <c r="S131" s="45" t="s">
        <v>30</v>
      </c>
      <c r="T131" s="45" t="s">
        <v>30</v>
      </c>
      <c r="U131" s="45" t="s">
        <v>30</v>
      </c>
    </row>
    <row r="132" spans="1:22" ht="13.5" customHeight="1" thickBot="1">
      <c r="A132" s="32" t="s">
        <v>19</v>
      </c>
      <c r="B132" s="387" t="s">
        <v>15</v>
      </c>
      <c r="C132" s="388"/>
      <c r="D132" s="388"/>
      <c r="E132" s="388"/>
      <c r="F132" s="388"/>
      <c r="G132" s="389"/>
      <c r="H132" s="171">
        <f t="shared" ref="H132:Q132" si="41">+H131+H112+H94+H60</f>
        <v>10850597</v>
      </c>
      <c r="I132" s="171">
        <f t="shared" si="41"/>
        <v>10833197</v>
      </c>
      <c r="J132" s="171">
        <f t="shared" si="41"/>
        <v>2510200</v>
      </c>
      <c r="K132" s="171">
        <f t="shared" si="41"/>
        <v>17955</v>
      </c>
      <c r="L132" s="171">
        <f t="shared" si="41"/>
        <v>11791668</v>
      </c>
      <c r="M132" s="171">
        <f t="shared" si="41"/>
        <v>11759668</v>
      </c>
      <c r="N132" s="171">
        <f t="shared" si="41"/>
        <v>2770300</v>
      </c>
      <c r="O132" s="171">
        <f t="shared" si="41"/>
        <v>32000</v>
      </c>
      <c r="P132" s="171">
        <f t="shared" si="41"/>
        <v>13091170</v>
      </c>
      <c r="Q132" s="171">
        <f t="shared" si="41"/>
        <v>12606283</v>
      </c>
      <c r="R132" s="35" t="s">
        <v>30</v>
      </c>
      <c r="S132" s="28" t="s">
        <v>30</v>
      </c>
      <c r="T132" s="40" t="s">
        <v>30</v>
      </c>
      <c r="U132" s="36" t="s">
        <v>30</v>
      </c>
    </row>
    <row r="133" spans="1:22" ht="16.5" customHeight="1" thickBot="1">
      <c r="A133" s="390" t="s">
        <v>16</v>
      </c>
      <c r="B133" s="391"/>
      <c r="C133" s="391"/>
      <c r="D133" s="391"/>
      <c r="E133" s="391"/>
      <c r="F133" s="391"/>
      <c r="G133" s="392"/>
      <c r="H133" s="172">
        <f>+H132</f>
        <v>10850597</v>
      </c>
      <c r="I133" s="172">
        <f t="shared" ref="I133:Q133" si="42">+I132</f>
        <v>10833197</v>
      </c>
      <c r="J133" s="172">
        <f t="shared" si="42"/>
        <v>2510200</v>
      </c>
      <c r="K133" s="172">
        <f t="shared" si="42"/>
        <v>17955</v>
      </c>
      <c r="L133" s="172">
        <f t="shared" si="42"/>
        <v>11791668</v>
      </c>
      <c r="M133" s="172">
        <f t="shared" si="42"/>
        <v>11759668</v>
      </c>
      <c r="N133" s="172">
        <f t="shared" si="42"/>
        <v>2770300</v>
      </c>
      <c r="O133" s="172">
        <f t="shared" si="42"/>
        <v>32000</v>
      </c>
      <c r="P133" s="172">
        <f t="shared" si="42"/>
        <v>13091170</v>
      </c>
      <c r="Q133" s="172">
        <f t="shared" si="42"/>
        <v>12606283</v>
      </c>
      <c r="R133" s="22" t="s">
        <v>30</v>
      </c>
      <c r="S133" s="39" t="s">
        <v>30</v>
      </c>
      <c r="T133" s="39" t="s">
        <v>30</v>
      </c>
      <c r="U133" s="39" t="s">
        <v>30</v>
      </c>
      <c r="V133" s="10"/>
    </row>
    <row r="134" spans="1:22">
      <c r="A134" s="11"/>
      <c r="B134" s="12"/>
      <c r="C134" s="12"/>
      <c r="D134" s="12"/>
      <c r="E134" s="12"/>
      <c r="F134" s="12"/>
      <c r="G134" s="13"/>
      <c r="H134" s="13"/>
      <c r="I134" s="13"/>
      <c r="J134" s="13"/>
      <c r="K134" s="13"/>
      <c r="L134" s="13"/>
      <c r="M134" s="13"/>
      <c r="N134" s="13"/>
      <c r="O134" s="14"/>
      <c r="P134" s="15"/>
      <c r="Q134" s="15"/>
      <c r="R134" s="16"/>
      <c r="S134" s="42"/>
      <c r="T134" s="16"/>
      <c r="U134" s="16"/>
    </row>
    <row r="135" spans="1:22">
      <c r="A135" s="17"/>
      <c r="B135" s="3"/>
      <c r="C135" s="3"/>
      <c r="D135" s="3"/>
      <c r="E135" s="18"/>
      <c r="F135" s="3"/>
      <c r="G135" s="18"/>
      <c r="H135" s="18"/>
      <c r="I135" s="18"/>
      <c r="J135" s="19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</row>
    <row r="137" spans="1:22">
      <c r="R137" s="1" t="s">
        <v>79</v>
      </c>
    </row>
    <row r="139" spans="1:22">
      <c r="H139" s="10"/>
      <c r="I139" s="10"/>
      <c r="J139" s="10"/>
      <c r="K139" s="10"/>
      <c r="L139" s="10"/>
      <c r="M139" s="10"/>
      <c r="N139" s="10"/>
      <c r="O139" s="10"/>
      <c r="P139" s="10"/>
      <c r="Q139" s="10"/>
    </row>
    <row r="140" spans="1:22">
      <c r="H140" s="10"/>
      <c r="L140" s="10"/>
    </row>
    <row r="144" spans="1:22">
      <c r="M144" s="71"/>
    </row>
    <row r="150" spans="16:18">
      <c r="P150" s="3"/>
      <c r="R150" s="3"/>
    </row>
  </sheetData>
  <mergeCells count="417">
    <mergeCell ref="E50:E51"/>
    <mergeCell ref="F50:F51"/>
    <mergeCell ref="R50:R51"/>
    <mergeCell ref="S50:S51"/>
    <mergeCell ref="T50:T51"/>
    <mergeCell ref="U50:U51"/>
    <mergeCell ref="A32:A33"/>
    <mergeCell ref="B32:B33"/>
    <mergeCell ref="C32:C33"/>
    <mergeCell ref="D32:D33"/>
    <mergeCell ref="E32:E33"/>
    <mergeCell ref="F32:F33"/>
    <mergeCell ref="R32:R33"/>
    <mergeCell ref="S32:S33"/>
    <mergeCell ref="T32:T33"/>
    <mergeCell ref="T44:T46"/>
    <mergeCell ref="U44:U46"/>
    <mergeCell ref="S47:S49"/>
    <mergeCell ref="T47:T49"/>
    <mergeCell ref="U47:U49"/>
    <mergeCell ref="A40:A41"/>
    <mergeCell ref="C40:C41"/>
    <mergeCell ref="C38:C39"/>
    <mergeCell ref="C42:C43"/>
    <mergeCell ref="A23:A24"/>
    <mergeCell ref="B23:B24"/>
    <mergeCell ref="C23:C24"/>
    <mergeCell ref="D23:D24"/>
    <mergeCell ref="E23:E24"/>
    <mergeCell ref="F23:F24"/>
    <mergeCell ref="R23:R24"/>
    <mergeCell ref="S23:S24"/>
    <mergeCell ref="T23:T24"/>
    <mergeCell ref="C131:G131"/>
    <mergeCell ref="B132:G132"/>
    <mergeCell ref="A133:G133"/>
    <mergeCell ref="S122:S124"/>
    <mergeCell ref="T122:T124"/>
    <mergeCell ref="U122:U124"/>
    <mergeCell ref="S125:S127"/>
    <mergeCell ref="T125:T127"/>
    <mergeCell ref="U125:U127"/>
    <mergeCell ref="S128:S130"/>
    <mergeCell ref="T128:T130"/>
    <mergeCell ref="U128:U130"/>
    <mergeCell ref="T96:T98"/>
    <mergeCell ref="U96:U98"/>
    <mergeCell ref="S99:S101"/>
    <mergeCell ref="T99:T101"/>
    <mergeCell ref="U99:U101"/>
    <mergeCell ref="S102:S104"/>
    <mergeCell ref="T102:T104"/>
    <mergeCell ref="U102:U104"/>
    <mergeCell ref="S90:S91"/>
    <mergeCell ref="T90:T91"/>
    <mergeCell ref="U90:U91"/>
    <mergeCell ref="S92:S93"/>
    <mergeCell ref="T92:T93"/>
    <mergeCell ref="U92:U93"/>
    <mergeCell ref="S96:S98"/>
    <mergeCell ref="S82:S83"/>
    <mergeCell ref="T82:T83"/>
    <mergeCell ref="U82:U83"/>
    <mergeCell ref="S84:S89"/>
    <mergeCell ref="T84:T89"/>
    <mergeCell ref="U84:U89"/>
    <mergeCell ref="S74:S77"/>
    <mergeCell ref="T74:T77"/>
    <mergeCell ref="U74:U77"/>
    <mergeCell ref="S78:S79"/>
    <mergeCell ref="T78:T79"/>
    <mergeCell ref="U78:U79"/>
    <mergeCell ref="S80:S81"/>
    <mergeCell ref="T80:T81"/>
    <mergeCell ref="U80:U81"/>
    <mergeCell ref="S62:S64"/>
    <mergeCell ref="T62:T64"/>
    <mergeCell ref="U62:U64"/>
    <mergeCell ref="S65:S66"/>
    <mergeCell ref="T65:T66"/>
    <mergeCell ref="U65:U66"/>
    <mergeCell ref="S67:S73"/>
    <mergeCell ref="T67:T73"/>
    <mergeCell ref="U67:U73"/>
    <mergeCell ref="S52:S54"/>
    <mergeCell ref="T52:T54"/>
    <mergeCell ref="U52:U54"/>
    <mergeCell ref="S55:S57"/>
    <mergeCell ref="T55:T57"/>
    <mergeCell ref="U55:U57"/>
    <mergeCell ref="S58:S59"/>
    <mergeCell ref="T58:T59"/>
    <mergeCell ref="U58:U59"/>
    <mergeCell ref="U20:U22"/>
    <mergeCell ref="S25:S27"/>
    <mergeCell ref="T25:T27"/>
    <mergeCell ref="U25:U27"/>
    <mergeCell ref="S28:S31"/>
    <mergeCell ref="T28:T31"/>
    <mergeCell ref="U28:U31"/>
    <mergeCell ref="S34:S37"/>
    <mergeCell ref="T34:T37"/>
    <mergeCell ref="U34:U37"/>
    <mergeCell ref="S20:S22"/>
    <mergeCell ref="T20:T22"/>
    <mergeCell ref="U23:U24"/>
    <mergeCell ref="U32:U33"/>
    <mergeCell ref="E102:E104"/>
    <mergeCell ref="E109:E111"/>
    <mergeCell ref="D109:D111"/>
    <mergeCell ref="C78:C79"/>
    <mergeCell ref="D80:D81"/>
    <mergeCell ref="E80:E81"/>
    <mergeCell ref="C80:C81"/>
    <mergeCell ref="F80:F81"/>
    <mergeCell ref="R90:R91"/>
    <mergeCell ref="R80:R81"/>
    <mergeCell ref="F90:F91"/>
    <mergeCell ref="C92:C93"/>
    <mergeCell ref="D92:D93"/>
    <mergeCell ref="F92:F93"/>
    <mergeCell ref="E92:E93"/>
    <mergeCell ref="R92:R93"/>
    <mergeCell ref="C94:G94"/>
    <mergeCell ref="A82:A83"/>
    <mergeCell ref="A99:A101"/>
    <mergeCell ref="A84:A89"/>
    <mergeCell ref="B102:B104"/>
    <mergeCell ref="B114:B118"/>
    <mergeCell ref="A90:A91"/>
    <mergeCell ref="B90:B91"/>
    <mergeCell ref="A96:A98"/>
    <mergeCell ref="B119:B121"/>
    <mergeCell ref="A92:A93"/>
    <mergeCell ref="B92:B93"/>
    <mergeCell ref="A107:A108"/>
    <mergeCell ref="A105:A106"/>
    <mergeCell ref="B105:B106"/>
    <mergeCell ref="B99:B101"/>
    <mergeCell ref="B82:B83"/>
    <mergeCell ref="B84:B89"/>
    <mergeCell ref="B96:B98"/>
    <mergeCell ref="B107:B108"/>
    <mergeCell ref="A74:A77"/>
    <mergeCell ref="A55:A57"/>
    <mergeCell ref="E82:E83"/>
    <mergeCell ref="E84:E89"/>
    <mergeCell ref="F82:F83"/>
    <mergeCell ref="F84:F89"/>
    <mergeCell ref="F65:F66"/>
    <mergeCell ref="C74:C77"/>
    <mergeCell ref="E74:E77"/>
    <mergeCell ref="D65:D66"/>
    <mergeCell ref="E78:E79"/>
    <mergeCell ref="B74:B77"/>
    <mergeCell ref="C65:C66"/>
    <mergeCell ref="C82:C83"/>
    <mergeCell ref="D82:D83"/>
    <mergeCell ref="A78:A79"/>
    <mergeCell ref="B78:B79"/>
    <mergeCell ref="C58:C59"/>
    <mergeCell ref="A67:A73"/>
    <mergeCell ref="B58:B59"/>
    <mergeCell ref="B65:B66"/>
    <mergeCell ref="A65:A66"/>
    <mergeCell ref="A58:A59"/>
    <mergeCell ref="D78:D79"/>
    <mergeCell ref="B55:B57"/>
    <mergeCell ref="A42:A43"/>
    <mergeCell ref="R62:R64"/>
    <mergeCell ref="E40:E41"/>
    <mergeCell ref="C52:C54"/>
    <mergeCell ref="D52:D54"/>
    <mergeCell ref="E52:E54"/>
    <mergeCell ref="B38:B39"/>
    <mergeCell ref="R40:R41"/>
    <mergeCell ref="F40:F41"/>
    <mergeCell ref="F42:F43"/>
    <mergeCell ref="F52:F54"/>
    <mergeCell ref="B52:B54"/>
    <mergeCell ref="D42:D43"/>
    <mergeCell ref="B42:B43"/>
    <mergeCell ref="D38:D39"/>
    <mergeCell ref="B40:B41"/>
    <mergeCell ref="R55:R57"/>
    <mergeCell ref="R52:R54"/>
    <mergeCell ref="F38:F39"/>
    <mergeCell ref="C55:C57"/>
    <mergeCell ref="C62:C64"/>
    <mergeCell ref="E38:E39"/>
    <mergeCell ref="F44:F46"/>
    <mergeCell ref="B67:B73"/>
    <mergeCell ref="A7:U7"/>
    <mergeCell ref="H9:H10"/>
    <mergeCell ref="G8:G10"/>
    <mergeCell ref="B8:B10"/>
    <mergeCell ref="L8:O8"/>
    <mergeCell ref="D8:D10"/>
    <mergeCell ref="E8:E10"/>
    <mergeCell ref="F8:F10"/>
    <mergeCell ref="I9:J9"/>
    <mergeCell ref="K9:K10"/>
    <mergeCell ref="R8:U8"/>
    <mergeCell ref="S9:U9"/>
    <mergeCell ref="C20:C22"/>
    <mergeCell ref="H8:K8"/>
    <mergeCell ref="C17:C19"/>
    <mergeCell ref="D28:D31"/>
    <mergeCell ref="D20:D22"/>
    <mergeCell ref="A8:A10"/>
    <mergeCell ref="D58:D59"/>
    <mergeCell ref="A62:A64"/>
    <mergeCell ref="B62:B64"/>
    <mergeCell ref="B15:B16"/>
    <mergeCell ref="C15:C16"/>
    <mergeCell ref="D15:D16"/>
    <mergeCell ref="A11:U11"/>
    <mergeCell ref="A12:U12"/>
    <mergeCell ref="E17:E19"/>
    <mergeCell ref="S15:S16"/>
    <mergeCell ref="T15:T16"/>
    <mergeCell ref="U15:U16"/>
    <mergeCell ref="S17:S19"/>
    <mergeCell ref="T17:T19"/>
    <mergeCell ref="U17:U19"/>
    <mergeCell ref="A44:A46"/>
    <mergeCell ref="A52:A54"/>
    <mergeCell ref="C44:C46"/>
    <mergeCell ref="B44:B46"/>
    <mergeCell ref="A38:A39"/>
    <mergeCell ref="C47:C49"/>
    <mergeCell ref="A50:A51"/>
    <mergeCell ref="B50:B51"/>
    <mergeCell ref="C50:C51"/>
    <mergeCell ref="A2:U2"/>
    <mergeCell ref="A3:U3"/>
    <mergeCell ref="A5:U5"/>
    <mergeCell ref="A6:U6"/>
    <mergeCell ref="A4:U4"/>
    <mergeCell ref="B25:B27"/>
    <mergeCell ref="E20:E22"/>
    <mergeCell ref="E34:E37"/>
    <mergeCell ref="D34:D37"/>
    <mergeCell ref="L9:L10"/>
    <mergeCell ref="D17:D19"/>
    <mergeCell ref="A17:A19"/>
    <mergeCell ref="B17:B19"/>
    <mergeCell ref="A28:A31"/>
    <mergeCell ref="B28:B31"/>
    <mergeCell ref="A25:A27"/>
    <mergeCell ref="A15:A16"/>
    <mergeCell ref="A20:A22"/>
    <mergeCell ref="B20:B22"/>
    <mergeCell ref="A34:A37"/>
    <mergeCell ref="B34:B37"/>
    <mergeCell ref="C25:C27"/>
    <mergeCell ref="C28:C31"/>
    <mergeCell ref="P8:P10"/>
    <mergeCell ref="R1:U1"/>
    <mergeCell ref="R15:R16"/>
    <mergeCell ref="Q8:Q10"/>
    <mergeCell ref="R34:R37"/>
    <mergeCell ref="R17:R19"/>
    <mergeCell ref="R20:R22"/>
    <mergeCell ref="B13:U13"/>
    <mergeCell ref="C14:U14"/>
    <mergeCell ref="F15:F16"/>
    <mergeCell ref="E15:E16"/>
    <mergeCell ref="R9:R10"/>
    <mergeCell ref="F34:F37"/>
    <mergeCell ref="R25:R27"/>
    <mergeCell ref="F17:F19"/>
    <mergeCell ref="M9:N9"/>
    <mergeCell ref="O9:O10"/>
    <mergeCell ref="F20:F22"/>
    <mergeCell ref="F25:F27"/>
    <mergeCell ref="F28:F31"/>
    <mergeCell ref="C34:C37"/>
    <mergeCell ref="C8:C10"/>
    <mergeCell ref="R28:R31"/>
    <mergeCell ref="E25:E27"/>
    <mergeCell ref="E28:E31"/>
    <mergeCell ref="F74:F77"/>
    <mergeCell ref="D67:D73"/>
    <mergeCell ref="R58:R59"/>
    <mergeCell ref="C60:G60"/>
    <mergeCell ref="D62:D64"/>
    <mergeCell ref="E62:E64"/>
    <mergeCell ref="F62:F64"/>
    <mergeCell ref="F58:F59"/>
    <mergeCell ref="E42:E43"/>
    <mergeCell ref="E67:E73"/>
    <mergeCell ref="C67:C73"/>
    <mergeCell ref="R42:R43"/>
    <mergeCell ref="R44:R46"/>
    <mergeCell ref="D55:D57"/>
    <mergeCell ref="E55:E57"/>
    <mergeCell ref="F55:F57"/>
    <mergeCell ref="D44:D46"/>
    <mergeCell ref="E44:E46"/>
    <mergeCell ref="E65:E66"/>
    <mergeCell ref="D47:D49"/>
    <mergeCell ref="E47:E49"/>
    <mergeCell ref="F47:F49"/>
    <mergeCell ref="R47:R49"/>
    <mergeCell ref="D50:D51"/>
    <mergeCell ref="D25:D27"/>
    <mergeCell ref="C61:U61"/>
    <mergeCell ref="E58:E59"/>
    <mergeCell ref="F67:F73"/>
    <mergeCell ref="R67:R73"/>
    <mergeCell ref="R74:R77"/>
    <mergeCell ref="R84:R89"/>
    <mergeCell ref="R38:R39"/>
    <mergeCell ref="R78:R79"/>
    <mergeCell ref="F78:F79"/>
    <mergeCell ref="R82:R83"/>
    <mergeCell ref="S38:S39"/>
    <mergeCell ref="T38:T39"/>
    <mergeCell ref="U38:U39"/>
    <mergeCell ref="S40:S41"/>
    <mergeCell ref="T40:T41"/>
    <mergeCell ref="U40:U41"/>
    <mergeCell ref="S42:S43"/>
    <mergeCell ref="T42:T43"/>
    <mergeCell ref="U42:U43"/>
    <mergeCell ref="S44:S46"/>
    <mergeCell ref="D40:D41"/>
    <mergeCell ref="D74:D77"/>
    <mergeCell ref="R65:R66"/>
    <mergeCell ref="F128:F130"/>
    <mergeCell ref="R128:R130"/>
    <mergeCell ref="F125:F127"/>
    <mergeCell ref="E122:E124"/>
    <mergeCell ref="F122:F124"/>
    <mergeCell ref="C125:C127"/>
    <mergeCell ref="D125:D127"/>
    <mergeCell ref="A125:A127"/>
    <mergeCell ref="B125:B127"/>
    <mergeCell ref="E125:E127"/>
    <mergeCell ref="A122:A124"/>
    <mergeCell ref="R125:R127"/>
    <mergeCell ref="R122:R124"/>
    <mergeCell ref="D122:D124"/>
    <mergeCell ref="B122:B124"/>
    <mergeCell ref="C122:C124"/>
    <mergeCell ref="C84:C89"/>
    <mergeCell ref="D84:D89"/>
    <mergeCell ref="D90:D91"/>
    <mergeCell ref="D99:D101"/>
    <mergeCell ref="E90:E91"/>
    <mergeCell ref="C90:C91"/>
    <mergeCell ref="D96:D98"/>
    <mergeCell ref="A128:A130"/>
    <mergeCell ref="B128:B130"/>
    <mergeCell ref="C128:C130"/>
    <mergeCell ref="D128:D130"/>
    <mergeCell ref="E128:E130"/>
    <mergeCell ref="A119:A121"/>
    <mergeCell ref="A114:A118"/>
    <mergeCell ref="A109:A111"/>
    <mergeCell ref="A102:A104"/>
    <mergeCell ref="C95:J95"/>
    <mergeCell ref="E96:E98"/>
    <mergeCell ref="C96:C98"/>
    <mergeCell ref="C109:C111"/>
    <mergeCell ref="C107:C108"/>
    <mergeCell ref="D107:D108"/>
    <mergeCell ref="C105:C106"/>
    <mergeCell ref="D105:D106"/>
    <mergeCell ref="D119:D121"/>
    <mergeCell ref="C119:C121"/>
    <mergeCell ref="E114:E118"/>
    <mergeCell ref="F105:F106"/>
    <mergeCell ref="R105:R106"/>
    <mergeCell ref="S107:S108"/>
    <mergeCell ref="T107:T108"/>
    <mergeCell ref="A80:A81"/>
    <mergeCell ref="B80:B81"/>
    <mergeCell ref="R96:R98"/>
    <mergeCell ref="R99:R101"/>
    <mergeCell ref="F99:F101"/>
    <mergeCell ref="F102:F104"/>
    <mergeCell ref="R114:R118"/>
    <mergeCell ref="F96:F98"/>
    <mergeCell ref="C113:L113"/>
    <mergeCell ref="C99:C101"/>
    <mergeCell ref="C102:C104"/>
    <mergeCell ref="F109:F111"/>
    <mergeCell ref="R102:R104"/>
    <mergeCell ref="D102:D104"/>
    <mergeCell ref="E99:E101"/>
    <mergeCell ref="C114:C118"/>
    <mergeCell ref="D114:D118"/>
    <mergeCell ref="U107:U108"/>
    <mergeCell ref="S105:S106"/>
    <mergeCell ref="T105:T106"/>
    <mergeCell ref="U105:U106"/>
    <mergeCell ref="E119:E121"/>
    <mergeCell ref="F114:F118"/>
    <mergeCell ref="E107:E108"/>
    <mergeCell ref="F107:F108"/>
    <mergeCell ref="R107:R108"/>
    <mergeCell ref="R119:R121"/>
    <mergeCell ref="R109:R111"/>
    <mergeCell ref="F119:F121"/>
    <mergeCell ref="E105:E106"/>
    <mergeCell ref="C112:G112"/>
    <mergeCell ref="S109:S111"/>
    <mergeCell ref="T109:T111"/>
    <mergeCell ref="U109:U111"/>
    <mergeCell ref="S114:S118"/>
    <mergeCell ref="T114:T118"/>
    <mergeCell ref="U114:U118"/>
    <mergeCell ref="S119:S121"/>
    <mergeCell ref="T119:T121"/>
    <mergeCell ref="U119:U121"/>
  </mergeCells>
  <phoneticPr fontId="0" type="noConversion"/>
  <conditionalFormatting sqref="R122:R125 G107:Q107 S119:U119 D114:F119 A119:F119 A122:F130 G114:L130 R112:R119 A112:C119 I127:Q133 I98:Q98 I101:Q101 I108:Q108 I111:Q112 I118:Q118 I124:Q124 S94:U96 S99:U99 S102:U102 G96:L111 S112:U114 S122:U122 S125:U125 S128:U128 D96:F109 A134:IR65557 A131:C131 A132:B132 A133 H131:IR133 A109 S109:U109 I104:Q106 H112:Q112 B94:B108 R94:R109 C94:C109 A94:A106 A84:F89 A90:D93 F90:F93 S82:U82 S84:U84 S90:U90 G91:G93 G79:G89 G82:Q82 S65:U65 S67:U67 S74:U74 S78:U78 S80:U80 R62:R77 E62:E77 S60:U60 K92:L95 M92:Q130 B60:C83 A60:A82 D62:D83 S34:U34 R42:R43 O35:O60 D42:D43 E40:F43 A58:F59 I27:Q27 I37:Q37 I39:Q39 I41:Q41 I43:Q43 I46:Q52 I54:Q54 I57:Q57 S20:U21 S25:U25 S28:U28 S38:U38 S40:U40 S42:U42 R58:R60 S58:U58 S62:U62 I22:Q24 R20:R37 S2:U9 Q1:Q7 P2:P7 S11:U15 H1:O7 D1:D39 E1:F37 H9:N60 O9:O33 A1:C43 P11:Q60 I16:Q16 R1:R16 A17:U19 F62:F83 G62:G77 H62:Q94 I59:Q60 A23:R24 S23:U23 G1:G59 S47:U47 A47:D51 F47:F51 H47:Q51 G49:Q51 S50:U50 A50:F51 H50:R51 A32:D33 S32:U32 F32:J33 V1:IR113 I31:Q33">
    <cfRule type="cellIs" dxfId="0" priority="2" stopIfTrue="1" operator="equal">
      <formula>0</formula>
    </cfRule>
  </conditionalFormatting>
  <printOptions horizontalCentered="1"/>
  <pageMargins left="0.39370078740157483" right="0.39370078740157483" top="0.98425196850393704" bottom="0.39370078740157483" header="0.59055118110236227" footer="0.51181102362204722"/>
  <pageSetup paperSize="9" scale="70" orientation="landscape" r:id="rId1"/>
  <headerFooter alignWithMargins="0">
    <oddHeader>&amp;C&amp;P</oddHeader>
  </headerFooter>
  <rowBreaks count="2" manualBreakCount="2">
    <brk id="44" max="24" man="1"/>
    <brk id="89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 pr.</vt:lpstr>
      <vt:lpstr>'2 pr.'!Print_Area</vt:lpstr>
      <vt:lpstr>'2 pr.'!Print_Titles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2020-06-26T07:42:34Z</cp:lastPrinted>
  <dcterms:created xsi:type="dcterms:W3CDTF">1996-10-14T23:33:28Z</dcterms:created>
  <dcterms:modified xsi:type="dcterms:W3CDTF">2020-06-26T07:43:27Z</dcterms:modified>
</cp:coreProperties>
</file>