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120" windowWidth="14955" windowHeight="9300"/>
  </bookViews>
  <sheets>
    <sheet name="3 pr." sheetId="4" r:id="rId1"/>
  </sheets>
  <definedNames>
    <definedName name="_xlnm.Print_Area" localSheetId="0">'3 pr.'!$A$1:$V$55</definedName>
    <definedName name="_xlnm.Print_Titles" localSheetId="0">'3 pr.'!$8:$10</definedName>
  </definedNames>
  <calcPr calcId="125725"/>
</workbook>
</file>

<file path=xl/calcChain.xml><?xml version="1.0" encoding="utf-8"?>
<calcChain xmlns="http://schemas.openxmlformats.org/spreadsheetml/2006/main">
  <c r="I52" i="4"/>
  <c r="K32"/>
  <c r="I51"/>
  <c r="H51"/>
  <c r="M51"/>
  <c r="O32" l="1"/>
  <c r="Q52"/>
  <c r="P52"/>
  <c r="N52"/>
  <c r="M52"/>
  <c r="L51"/>
  <c r="L52" s="1"/>
  <c r="Q51"/>
  <c r="P51"/>
  <c r="J52"/>
  <c r="K52"/>
  <c r="N32"/>
  <c r="O52"/>
  <c r="P32"/>
  <c r="Q32"/>
  <c r="R46"/>
  <c r="Q46"/>
  <c r="P46"/>
  <c r="O46"/>
  <c r="N46"/>
  <c r="M46"/>
  <c r="L46"/>
  <c r="K46"/>
  <c r="J46"/>
  <c r="I46"/>
  <c r="H46"/>
  <c r="P48"/>
  <c r="O48"/>
  <c r="N48"/>
  <c r="M48"/>
  <c r="L48"/>
  <c r="K48"/>
  <c r="J48"/>
  <c r="I48"/>
  <c r="H48"/>
  <c r="H25" l="1"/>
  <c r="H52" s="1"/>
  <c r="Q53" l="1"/>
  <c r="H36"/>
  <c r="I36"/>
  <c r="J36"/>
  <c r="K36"/>
  <c r="M36"/>
  <c r="N36"/>
  <c r="O36"/>
  <c r="P36"/>
  <c r="R36"/>
  <c r="I38"/>
  <c r="J38"/>
  <c r="K38"/>
  <c r="L38"/>
  <c r="M38"/>
  <c r="N38"/>
  <c r="O38"/>
  <c r="P38"/>
  <c r="R38"/>
  <c r="T38"/>
  <c r="U38"/>
  <c r="V38"/>
  <c r="H42"/>
  <c r="I42"/>
  <c r="J42"/>
  <c r="J51" s="1"/>
  <c r="K42"/>
  <c r="K51" s="1"/>
  <c r="L42"/>
  <c r="M42"/>
  <c r="N42"/>
  <c r="N51" s="1"/>
  <c r="O42"/>
  <c r="O51" s="1"/>
  <c r="R42"/>
  <c r="R32" l="1"/>
  <c r="R51"/>
  <c r="J53" l="1"/>
  <c r="P53"/>
  <c r="O53"/>
  <c r="M53"/>
  <c r="I53"/>
  <c r="K53"/>
  <c r="R52"/>
  <c r="R53" s="1"/>
  <c r="N53"/>
  <c r="L53"/>
  <c r="H53"/>
</calcChain>
</file>

<file path=xl/sharedStrings.xml><?xml version="1.0" encoding="utf-8"?>
<sst xmlns="http://schemas.openxmlformats.org/spreadsheetml/2006/main" count="199" uniqueCount="93">
  <si>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</si>
  <si>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</si>
  <si>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</si>
  <si>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</si>
  <si>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</si>
  <si>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</si>
  <si>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</si>
  <si>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</si>
  <si>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</si>
  <si>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</si>
  <si>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</si>
  <si>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</si>
  <si>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</si>
  <si>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</si>
  <si>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</si>
  <si>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</si>
  <si>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1 lentelė</t>
  </si>
  <si>
    <t>(savivaldybės, padalinio, įstaigos pavadinimas)</t>
  </si>
  <si>
    <t>1</t>
  </si>
  <si>
    <t>2</t>
  </si>
  <si>
    <t>3</t>
  </si>
  <si>
    <t>5</t>
  </si>
  <si>
    <t>6</t>
  </si>
  <si>
    <t xml:space="preserve"> TIKSLŲ, UŽDAVINIŲ, PRIEMONIŲ ASIGNAVIMŲ IR PRODUKTO VERTINIMO KRITERIJŲ SUVESTINĖ</t>
  </si>
  <si>
    <t>Uždavinio vertinimo kriterijaus</t>
  </si>
  <si>
    <t>Etnokultūros ir tradicijų sklaida Prienų krašto muziejuje</t>
  </si>
  <si>
    <t>Kultūros paveldo objektų tvarkymas</t>
  </si>
  <si>
    <t>Teigiamo, stipraus, stabilaus savivaldybės įvaizdžio kūrimas ir valdymas</t>
  </si>
  <si>
    <t>SB</t>
  </si>
  <si>
    <t>Turizmo veiklos skatinimas</t>
  </si>
  <si>
    <t xml:space="preserve">2 Strateginis tikslas. Efektyviai spręsti gyventojų problemas, aktyvinti bendruomeninę, kultūrinę ir sportinę veiklą </t>
  </si>
  <si>
    <t>3 Programa. Kultūros, sporto, jaunimo ir bendruomenės veiklos aktyvinimo programa</t>
  </si>
  <si>
    <t>-</t>
  </si>
  <si>
    <t>Skatinti gyventojų sveikatingumą ir fizinį aktyvumą, aktyvinti jaunimo veiklą</t>
  </si>
  <si>
    <t>Skatinti gyventojų kultūrinį ir fizinį aktyvumą, remti bendruomeninių ir jaunimo organizacijų veiklą</t>
  </si>
  <si>
    <t>Kultūrinio savitumo puoselėjimas bei kultūrinių paslaugų gerinimas rajono kultūros įstaigose</t>
  </si>
  <si>
    <t>KULTŪROS, SPORTO, JAUNIMO IR BENDRUOMENĖS VEIKLOS AKTYVINIMO PROGRAMOS NR. 3</t>
  </si>
  <si>
    <t>Pavadinimas</t>
  </si>
  <si>
    <t>SP</t>
  </si>
  <si>
    <t>08.01.01.03.</t>
  </si>
  <si>
    <t>08.02.01.01.</t>
  </si>
  <si>
    <t>08.02.01.08.</t>
  </si>
  <si>
    <t>08.02.01.02.</t>
  </si>
  <si>
    <t>08.02.01.07.</t>
  </si>
  <si>
    <t>Teikti kokybiškas ir prieinamas kultūros paslaugas, formuoti teigiamą savivaldybės įvaizdį</t>
  </si>
  <si>
    <t>Kūno kultūros ir sporto populiarinimas, sporto ir jaunimo organizacijų, asociacijų, religinių bendruomenių ir bendrijų rėmimas</t>
  </si>
  <si>
    <t xml:space="preserve">2021-iesiems m. </t>
  </si>
  <si>
    <t>11.2</t>
  </si>
  <si>
    <t>11</t>
  </si>
  <si>
    <t>11.1</t>
  </si>
  <si>
    <t>11.3 – 11.7</t>
  </si>
  <si>
    <t xml:space="preserve">Paremtų kūno kultūros ir sporto organizacijų, bendruomenių ir religinių bendrijų  skaičius. </t>
  </si>
  <si>
    <t>Nevyriausybinių organizacijų veiklos aktyvinimas</t>
  </si>
  <si>
    <t>Religinių bendruomenių ir bendrijų rėmimas</t>
  </si>
  <si>
    <t>2019-ųjų m. asignavimai, Eur</t>
  </si>
  <si>
    <t>2020-ųjų m. asignavimų projektas,Eur</t>
  </si>
  <si>
    <t>2020-iesiems m.</t>
  </si>
  <si>
    <t xml:space="preserve">2022-iesiems m. </t>
  </si>
  <si>
    <t>2021-ųjų m. asignavimų projektas</t>
  </si>
  <si>
    <t>2022 ųjų m. asignavimų projektas</t>
  </si>
  <si>
    <t>Renginių skaičius, lankytojų skaičius</t>
  </si>
  <si>
    <t>Veiklų skaičius</t>
  </si>
  <si>
    <t xml:space="preserve"> Lankytojų skaičius</t>
  </si>
  <si>
    <t>Lankytojų (apsilankymų) skaičius</t>
  </si>
  <si>
    <t>Sutvarkytų objektų skaičius</t>
  </si>
  <si>
    <t>Viešinimo priemonių skaičius</t>
  </si>
  <si>
    <t>Paremtų kūno kultūros ir sporto organizacijų skaičius</t>
  </si>
  <si>
    <t>Iš dalies finansuotų sporto projektų skaičius</t>
  </si>
  <si>
    <t>Sporto projektų finansavimas</t>
  </si>
  <si>
    <t>Prienų rajono ir miesto VVG vietos plėtros projektų finansavimas</t>
  </si>
  <si>
    <t>08.04.01.01</t>
  </si>
  <si>
    <t>08.04.01.02</t>
  </si>
  <si>
    <t>08.01.01.03</t>
  </si>
  <si>
    <t>10</t>
  </si>
  <si>
    <t>Paremtų projektų skaičius</t>
  </si>
  <si>
    <t>01.03.02.09</t>
  </si>
  <si>
    <t>10.09.01.01</t>
  </si>
  <si>
    <t>08.01.01.02</t>
  </si>
  <si>
    <t>7</t>
  </si>
  <si>
    <t>1,11</t>
  </si>
  <si>
    <t>Renginių skaičius/ juose apsilankiusių žiūrovų,dalyvių skaičius</t>
  </si>
  <si>
    <t>Kūno kultūros ir sporto veiklos aktyvinimas</t>
  </si>
  <si>
    <t>8</t>
  </si>
  <si>
    <t>9</t>
  </si>
  <si>
    <r>
      <t xml:space="preserve">Jaunimo </t>
    </r>
    <r>
      <rPr>
        <sz val="8"/>
        <rFont val="Times New Roman"/>
        <family val="1"/>
      </rPr>
      <t xml:space="preserve"> veiklos aktyvinimas</t>
    </r>
  </si>
  <si>
    <t>Paremtų organizacijų skaičius</t>
  </si>
  <si>
    <t>Paremtų NVO skaičius</t>
  </si>
  <si>
    <t>Rajono kultūros plėtra</t>
  </si>
  <si>
    <t>08.02.01.06</t>
  </si>
  <si>
    <t>08.06.01.01</t>
  </si>
  <si>
    <t>Prienų Justino Marcinkevičiaus viešosios bibliotekos veiklos organizavimas</t>
  </si>
  <si>
    <t>PATVIRTINTA
Prienų rajono savivaldybės tarybos
2020  m. birželio 25 d. sprendimu Nr. T3-169</t>
  </si>
  <si>
    <t>2020-2022 M. PRIENŲ RAJONO SAVIVALDYBĖS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</si>
</sst>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Arial"/>
      <family val="2"/>
      <charset val="186"/>
    </font>
    <font>
      <sz val="8"/>
      <color rgb="FFFF0000"/>
      <name val="Times New Roman"/>
      <family val="1"/>
    </font>
    <font>
      <b/>
      <sz val="8"/>
      <color rgb="FFFF0000"/>
      <name val="Times New Roman"/>
      <family val="1"/>
      <charset val="186"/>
    </font>
    <font>
      <b/>
      <sz val="8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49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textRotation="90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2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64" fontId="1" fillId="4" borderId="20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vertical="top"/>
    </xf>
    <xf numFmtId="0" fontId="1" fillId="2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164" fontId="1" fillId="4" borderId="25" xfId="0" applyNumberFormat="1" applyFont="1" applyFill="1" applyBorder="1" applyAlignment="1">
      <alignment horizontal="center" vertical="center"/>
    </xf>
    <xf numFmtId="164" fontId="1" fillId="0" borderId="26" xfId="0" applyNumberFormat="1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49" fontId="2" fillId="3" borderId="38" xfId="0" applyNumberFormat="1" applyFont="1" applyFill="1" applyBorder="1" applyAlignment="1">
      <alignment horizontal="center" vertical="center"/>
    </xf>
    <xf numFmtId="164" fontId="1" fillId="5" borderId="40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1" fillId="0" borderId="41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" fillId="0" borderId="32" xfId="0" applyNumberFormat="1" applyFont="1" applyFill="1" applyBorder="1" applyAlignment="1">
      <alignment horizontal="center" vertical="center"/>
    </xf>
    <xf numFmtId="1" fontId="1" fillId="4" borderId="27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" fontId="1" fillId="0" borderId="44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1" fontId="1" fillId="4" borderId="20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" fontId="1" fillId="0" borderId="45" xfId="0" applyNumberFormat="1" applyFont="1" applyFill="1" applyBorder="1" applyAlignment="1">
      <alignment horizontal="center" vertical="center"/>
    </xf>
    <xf numFmtId="1" fontId="1" fillId="4" borderId="39" xfId="0" applyNumberFormat="1" applyFont="1" applyFill="1" applyBorder="1" applyAlignment="1">
      <alignment horizontal="center" vertical="center"/>
    </xf>
    <xf numFmtId="1" fontId="1" fillId="0" borderId="31" xfId="0" applyNumberFormat="1" applyFont="1" applyFill="1" applyBorder="1" applyAlignment="1">
      <alignment horizontal="center" vertical="center"/>
    </xf>
    <xf numFmtId="1" fontId="1" fillId="4" borderId="35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47" xfId="0" applyNumberFormat="1" applyFont="1" applyFill="1" applyBorder="1" applyAlignment="1">
      <alignment horizontal="center" vertical="center"/>
    </xf>
    <xf numFmtId="1" fontId="8" fillId="5" borderId="12" xfId="0" applyNumberFormat="1" applyFont="1" applyFill="1" applyBorder="1" applyAlignment="1">
      <alignment horizontal="center" vertical="center"/>
    </xf>
    <xf numFmtId="1" fontId="8" fillId="5" borderId="48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0" borderId="34" xfId="0" applyNumberFormat="1" applyFont="1" applyFill="1" applyBorder="1" applyAlignment="1">
      <alignment horizontal="center" vertical="center"/>
    </xf>
    <xf numFmtId="1" fontId="1" fillId="0" borderId="30" xfId="0" applyNumberFormat="1" applyFont="1" applyFill="1" applyBorder="1" applyAlignment="1">
      <alignment horizontal="center" vertical="center"/>
    </xf>
    <xf numFmtId="1" fontId="1" fillId="4" borderId="25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164" fontId="4" fillId="0" borderId="43" xfId="0" applyNumberFormat="1" applyFont="1" applyFill="1" applyBorder="1" applyAlignment="1">
      <alignment horizontal="center" vertical="center"/>
    </xf>
    <xf numFmtId="164" fontId="4" fillId="0" borderId="3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1" fontId="1" fillId="0" borderId="43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" fontId="4" fillId="0" borderId="60" xfId="0" applyNumberFormat="1" applyFont="1" applyFill="1" applyBorder="1" applyAlignment="1">
      <alignment horizontal="center" vertical="center"/>
    </xf>
    <xf numFmtId="1" fontId="4" fillId="0" borderId="61" xfId="0" applyNumberFormat="1" applyFont="1" applyFill="1" applyBorder="1" applyAlignment="1">
      <alignment horizontal="center" vertical="center"/>
    </xf>
    <xf numFmtId="1" fontId="4" fillId="0" borderId="62" xfId="0" applyNumberFormat="1" applyFont="1" applyFill="1" applyBorder="1" applyAlignment="1">
      <alignment horizontal="center" vertical="center"/>
    </xf>
    <xf numFmtId="1" fontId="4" fillId="0" borderId="63" xfId="0" applyNumberFormat="1" applyFont="1" applyFill="1" applyBorder="1" applyAlignment="1">
      <alignment horizontal="center" vertical="center"/>
    </xf>
    <xf numFmtId="1" fontId="4" fillId="0" borderId="64" xfId="0" applyNumberFormat="1" applyFont="1" applyFill="1" applyBorder="1" applyAlignment="1">
      <alignment horizontal="center" vertical="center"/>
    </xf>
    <xf numFmtId="1" fontId="4" fillId="0" borderId="32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center" wrapText="1"/>
    </xf>
    <xf numFmtId="1" fontId="1" fillId="0" borderId="65" xfId="0" applyNumberFormat="1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vertical="center"/>
    </xf>
    <xf numFmtId="0" fontId="2" fillId="4" borderId="46" xfId="0" applyFont="1" applyFill="1" applyBorder="1" applyAlignment="1">
      <alignment horizontal="center" vertical="center" wrapText="1"/>
    </xf>
    <xf numFmtId="1" fontId="1" fillId="4" borderId="42" xfId="0" applyNumberFormat="1" applyFont="1" applyFill="1" applyBorder="1" applyAlignment="1">
      <alignment horizontal="center" vertical="center"/>
    </xf>
    <xf numFmtId="1" fontId="1" fillId="4" borderId="18" xfId="0" applyNumberFormat="1" applyFont="1" applyFill="1" applyBorder="1" applyAlignment="1">
      <alignment horizontal="center" vertical="center"/>
    </xf>
    <xf numFmtId="1" fontId="1" fillId="4" borderId="67" xfId="0" applyNumberFormat="1" applyFont="1" applyFill="1" applyBorder="1" applyAlignment="1">
      <alignment horizontal="center" vertical="center"/>
    </xf>
    <xf numFmtId="1" fontId="1" fillId="4" borderId="19" xfId="0" applyNumberFormat="1" applyFont="1" applyFill="1" applyBorder="1" applyAlignment="1">
      <alignment horizontal="center" vertical="center"/>
    </xf>
    <xf numFmtId="1" fontId="1" fillId="4" borderId="68" xfId="0" applyNumberFormat="1" applyFont="1" applyFill="1" applyBorder="1" applyAlignment="1">
      <alignment horizontal="center" vertical="center"/>
    </xf>
    <xf numFmtId="164" fontId="1" fillId="4" borderId="31" xfId="0" applyNumberFormat="1" applyFont="1" applyFill="1" applyBorder="1" applyAlignment="1">
      <alignment horizontal="center" vertical="center"/>
    </xf>
    <xf numFmtId="164" fontId="1" fillId="4" borderId="30" xfId="0" applyNumberFormat="1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vertical="center"/>
    </xf>
    <xf numFmtId="1" fontId="1" fillId="4" borderId="37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1" fontId="1" fillId="0" borderId="71" xfId="0" applyNumberFormat="1" applyFont="1" applyFill="1" applyBorder="1" applyAlignment="1">
      <alignment horizontal="center" vertical="center"/>
    </xf>
    <xf numFmtId="164" fontId="1" fillId="0" borderId="71" xfId="0" applyNumberFormat="1" applyFont="1" applyFill="1" applyBorder="1" applyAlignment="1">
      <alignment horizontal="center" vertical="center"/>
    </xf>
    <xf numFmtId="164" fontId="1" fillId="0" borderId="45" xfId="0" applyNumberFormat="1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4" fontId="1" fillId="0" borderId="30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" fontId="1" fillId="4" borderId="71" xfId="0" applyNumberFormat="1" applyFont="1" applyFill="1" applyBorder="1" applyAlignment="1">
      <alignment horizontal="center" vertical="center"/>
    </xf>
    <xf numFmtId="164" fontId="1" fillId="0" borderId="43" xfId="0" applyNumberFormat="1" applyFont="1" applyFill="1" applyBorder="1" applyAlignment="1">
      <alignment horizontal="center" vertical="center"/>
    </xf>
    <xf numFmtId="164" fontId="1" fillId="0" borderId="44" xfId="0" applyNumberFormat="1" applyFont="1" applyFill="1" applyBorder="1" applyAlignment="1">
      <alignment horizontal="center" vertical="center"/>
    </xf>
    <xf numFmtId="1" fontId="2" fillId="4" borderId="36" xfId="0" applyNumberFormat="1" applyFont="1" applyFill="1" applyBorder="1" applyAlignment="1">
      <alignment horizontal="center" vertical="center"/>
    </xf>
    <xf numFmtId="1" fontId="2" fillId="4" borderId="54" xfId="0" applyNumberFormat="1" applyFont="1" applyFill="1" applyBorder="1" applyAlignment="1">
      <alignment horizontal="center" vertical="center"/>
    </xf>
    <xf numFmtId="1" fontId="2" fillId="4" borderId="48" xfId="0" applyNumberFormat="1" applyFont="1" applyFill="1" applyBorder="1" applyAlignment="1">
      <alignment horizontal="center" vertical="center"/>
    </xf>
    <xf numFmtId="1" fontId="2" fillId="4" borderId="58" xfId="0" applyNumberFormat="1" applyFont="1" applyFill="1" applyBorder="1" applyAlignment="1">
      <alignment horizontal="center" vertical="center"/>
    </xf>
    <xf numFmtId="1" fontId="2" fillId="4" borderId="20" xfId="0" applyNumberFormat="1" applyFont="1" applyFill="1" applyBorder="1" applyAlignment="1">
      <alignment horizontal="center" vertical="center"/>
    </xf>
    <xf numFmtId="164" fontId="1" fillId="4" borderId="70" xfId="0" applyNumberFormat="1" applyFont="1" applyFill="1" applyBorder="1" applyAlignment="1">
      <alignment horizontal="center" vertical="center"/>
    </xf>
    <xf numFmtId="1" fontId="1" fillId="0" borderId="71" xfId="0" applyNumberFormat="1" applyFont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1" fillId="4" borderId="43" xfId="0" applyNumberFormat="1" applyFont="1" applyFill="1" applyBorder="1" applyAlignment="1">
      <alignment horizontal="center" vertical="center"/>
    </xf>
    <xf numFmtId="1" fontId="8" fillId="3" borderId="48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1" fontId="1" fillId="0" borderId="66" xfId="0" applyNumberFormat="1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1" fontId="8" fillId="4" borderId="39" xfId="0" applyNumberFormat="1" applyFont="1" applyFill="1" applyBorder="1" applyAlignment="1">
      <alignment horizontal="center" vertical="center"/>
    </xf>
    <xf numFmtId="1" fontId="8" fillId="8" borderId="72" xfId="0" applyNumberFormat="1" applyFont="1" applyFill="1" applyBorder="1" applyAlignment="1">
      <alignment horizontal="center" vertical="center"/>
    </xf>
    <xf numFmtId="1" fontId="4" fillId="4" borderId="72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" fontId="4" fillId="0" borderId="71" xfId="0" applyNumberFormat="1" applyFont="1" applyFill="1" applyBorder="1" applyAlignment="1">
      <alignment horizontal="center" vertical="center"/>
    </xf>
    <xf numFmtId="1" fontId="4" fillId="0" borderId="45" xfId="0" applyNumberFormat="1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 wrapText="1"/>
    </xf>
    <xf numFmtId="1" fontId="4" fillId="0" borderId="74" xfId="0" applyNumberFormat="1" applyFont="1" applyFill="1" applyBorder="1" applyAlignment="1">
      <alignment horizontal="center" vertical="center"/>
    </xf>
    <xf numFmtId="1" fontId="4" fillId="0" borderId="75" xfId="0" applyNumberFormat="1" applyFont="1" applyFill="1" applyBorder="1" applyAlignment="1">
      <alignment horizontal="center" vertical="center"/>
    </xf>
    <xf numFmtId="1" fontId="4" fillId="0" borderId="76" xfId="0" applyNumberFormat="1" applyFont="1" applyFill="1" applyBorder="1" applyAlignment="1">
      <alignment horizontal="center" vertical="center"/>
    </xf>
    <xf numFmtId="1" fontId="4" fillId="0" borderId="77" xfId="0" applyNumberFormat="1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 wrapText="1"/>
    </xf>
    <xf numFmtId="1" fontId="1" fillId="0" borderId="39" xfId="0" applyNumberFormat="1" applyFont="1" applyFill="1" applyBorder="1" applyAlignment="1">
      <alignment horizontal="center" vertical="center"/>
    </xf>
    <xf numFmtId="164" fontId="4" fillId="8" borderId="83" xfId="0" applyNumberFormat="1" applyFont="1" applyFill="1" applyBorder="1" applyAlignment="1">
      <alignment horizontal="center" vertical="center"/>
    </xf>
    <xf numFmtId="164" fontId="4" fillId="8" borderId="84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/>
    </xf>
    <xf numFmtId="164" fontId="1" fillId="8" borderId="20" xfId="0" applyNumberFormat="1" applyFont="1" applyFill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1" fontId="2" fillId="9" borderId="36" xfId="0" applyNumberFormat="1" applyFont="1" applyFill="1" applyBorder="1" applyAlignment="1">
      <alignment horizontal="center" vertical="center"/>
    </xf>
    <xf numFmtId="1" fontId="2" fillId="9" borderId="54" xfId="0" applyNumberFormat="1" applyFont="1" applyFill="1" applyBorder="1" applyAlignment="1">
      <alignment horizontal="center" vertical="center"/>
    </xf>
    <xf numFmtId="1" fontId="2" fillId="9" borderId="69" xfId="0" applyNumberFormat="1" applyFont="1" applyFill="1" applyBorder="1" applyAlignment="1">
      <alignment horizontal="center" vertical="center"/>
    </xf>
    <xf numFmtId="1" fontId="2" fillId="9" borderId="70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1" fontId="2" fillId="4" borderId="33" xfId="0" applyNumberFormat="1" applyFont="1" applyFill="1" applyBorder="1" applyAlignment="1">
      <alignment horizontal="center" vertical="center"/>
    </xf>
    <xf numFmtId="1" fontId="2" fillId="4" borderId="39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 vertical="center" wrapText="1"/>
    </xf>
    <xf numFmtId="0" fontId="2" fillId="10" borderId="41" xfId="0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/>
    </xf>
    <xf numFmtId="1" fontId="2" fillId="4" borderId="72" xfId="0" applyNumberFormat="1" applyFont="1" applyFill="1" applyBorder="1" applyAlignment="1">
      <alignment horizontal="center" vertical="center"/>
    </xf>
    <xf numFmtId="1" fontId="2" fillId="8" borderId="80" xfId="0" applyNumberFormat="1" applyFont="1" applyFill="1" applyBorder="1" applyAlignment="1">
      <alignment horizontal="center" vertical="center"/>
    </xf>
    <xf numFmtId="1" fontId="2" fillId="8" borderId="81" xfId="0" applyNumberFormat="1" applyFont="1" applyFill="1" applyBorder="1" applyAlignment="1">
      <alignment horizontal="center" vertical="center"/>
    </xf>
    <xf numFmtId="1" fontId="2" fillId="8" borderId="82" xfId="0" applyNumberFormat="1" applyFont="1" applyFill="1" applyBorder="1" applyAlignment="1">
      <alignment horizontal="center" vertical="center"/>
    </xf>
    <xf numFmtId="1" fontId="2" fillId="8" borderId="83" xfId="0" applyNumberFormat="1" applyFont="1" applyFill="1" applyBorder="1" applyAlignment="1">
      <alignment horizontal="center" vertical="center"/>
    </xf>
    <xf numFmtId="1" fontId="2" fillId="8" borderId="33" xfId="0" applyNumberFormat="1" applyFont="1" applyFill="1" applyBorder="1" applyAlignment="1">
      <alignment horizontal="center" vertical="center"/>
    </xf>
    <xf numFmtId="1" fontId="2" fillId="8" borderId="14" xfId="0" applyNumberFormat="1" applyFont="1" applyFill="1" applyBorder="1" applyAlignment="1">
      <alignment horizontal="center" vertical="center"/>
    </xf>
    <xf numFmtId="1" fontId="2" fillId="8" borderId="39" xfId="0" applyNumberFormat="1" applyFont="1" applyFill="1" applyBorder="1" applyAlignment="1">
      <alignment horizontal="center" vertical="center"/>
    </xf>
    <xf numFmtId="1" fontId="2" fillId="8" borderId="20" xfId="0" applyNumberFormat="1" applyFont="1" applyFill="1" applyBorder="1" applyAlignment="1">
      <alignment horizontal="center" vertical="center"/>
    </xf>
    <xf numFmtId="1" fontId="2" fillId="4" borderId="27" xfId="0" applyNumberFormat="1" applyFont="1" applyFill="1" applyBorder="1" applyAlignment="1">
      <alignment horizontal="center" vertical="center"/>
    </xf>
    <xf numFmtId="1" fontId="1" fillId="10" borderId="45" xfId="0" applyNumberFormat="1" applyFont="1" applyFill="1" applyBorder="1" applyAlignment="1">
      <alignment horizontal="center" vertical="center"/>
    </xf>
    <xf numFmtId="164" fontId="1" fillId="10" borderId="43" xfId="0" applyNumberFormat="1" applyFont="1" applyFill="1" applyBorder="1" applyAlignment="1">
      <alignment horizontal="center" vertical="center"/>
    </xf>
    <xf numFmtId="1" fontId="1" fillId="10" borderId="20" xfId="0" applyNumberFormat="1" applyFont="1" applyFill="1" applyBorder="1" applyAlignment="1">
      <alignment horizontal="center" vertical="center"/>
    </xf>
    <xf numFmtId="164" fontId="1" fillId="10" borderId="24" xfId="0" applyNumberFormat="1" applyFont="1" applyFill="1" applyBorder="1" applyAlignment="1">
      <alignment vertical="center"/>
    </xf>
    <xf numFmtId="49" fontId="2" fillId="0" borderId="18" xfId="0" applyNumberFormat="1" applyFont="1" applyBorder="1" applyAlignment="1">
      <alignment vertical="center" textRotation="90"/>
    </xf>
    <xf numFmtId="0" fontId="0" fillId="0" borderId="10" xfId="0" applyBorder="1" applyAlignment="1"/>
    <xf numFmtId="0" fontId="0" fillId="0" borderId="5" xfId="0" applyBorder="1" applyAlignment="1"/>
    <xf numFmtId="0" fontId="0" fillId="0" borderId="54" xfId="0" applyBorder="1" applyAlignment="1"/>
    <xf numFmtId="0" fontId="0" fillId="0" borderId="10" xfId="0" applyBorder="1" applyAlignment="1">
      <alignment horizontal="left"/>
    </xf>
    <xf numFmtId="0" fontId="0" fillId="0" borderId="54" xfId="0" applyBorder="1" applyAlignment="1">
      <alignment horizontal="left"/>
    </xf>
    <xf numFmtId="0" fontId="1" fillId="0" borderId="73" xfId="0" applyFont="1" applyBorder="1" applyAlignment="1">
      <alignment horizontal="center" vertical="center"/>
    </xf>
    <xf numFmtId="1" fontId="2" fillId="9" borderId="48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 wrapText="1"/>
    </xf>
    <xf numFmtId="1" fontId="2" fillId="4" borderId="86" xfId="0" applyNumberFormat="1" applyFont="1" applyFill="1" applyBorder="1" applyAlignment="1">
      <alignment horizontal="center" vertical="center"/>
    </xf>
    <xf numFmtId="1" fontId="1" fillId="0" borderId="55" xfId="0" applyNumberFormat="1" applyFont="1" applyFill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2" fillId="9" borderId="14" xfId="0" applyNumberFormat="1" applyFont="1" applyFill="1" applyBorder="1" applyAlignment="1">
      <alignment horizontal="center" vertical="center"/>
    </xf>
    <xf numFmtId="1" fontId="2" fillId="9" borderId="81" xfId="0" applyNumberFormat="1" applyFont="1" applyFill="1" applyBorder="1" applyAlignment="1">
      <alignment horizontal="center" vertical="center"/>
    </xf>
    <xf numFmtId="1" fontId="8" fillId="4" borderId="87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center" vertical="center"/>
    </xf>
    <xf numFmtId="1" fontId="11" fillId="4" borderId="72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center" vertical="center"/>
    </xf>
    <xf numFmtId="1" fontId="11" fillId="4" borderId="14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1" fontId="12" fillId="9" borderId="33" xfId="0" applyNumberFormat="1" applyFont="1" applyFill="1" applyBorder="1" applyAlignment="1">
      <alignment horizontal="center" vertical="center"/>
    </xf>
    <xf numFmtId="1" fontId="12" fillId="9" borderId="54" xfId="0" applyNumberFormat="1" applyFont="1" applyFill="1" applyBorder="1" applyAlignment="1">
      <alignment horizontal="center" vertical="center"/>
    </xf>
    <xf numFmtId="1" fontId="12" fillId="4" borderId="36" xfId="0" applyNumberFormat="1" applyFont="1" applyFill="1" applyBorder="1" applyAlignment="1">
      <alignment horizontal="center" vertical="center"/>
    </xf>
    <xf numFmtId="1" fontId="12" fillId="4" borderId="54" xfId="0" applyNumberFormat="1" applyFont="1" applyFill="1" applyBorder="1" applyAlignment="1">
      <alignment horizontal="center" vertical="center"/>
    </xf>
    <xf numFmtId="1" fontId="10" fillId="0" borderId="6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164" fontId="4" fillId="0" borderId="43" xfId="0" applyNumberFormat="1" applyFont="1" applyFill="1" applyBorder="1" applyAlignment="1">
      <alignment horizontal="center" vertical="center" wrapText="1"/>
    </xf>
    <xf numFmtId="164" fontId="4" fillId="0" borderId="50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49" fontId="2" fillId="6" borderId="57" xfId="0" applyNumberFormat="1" applyFont="1" applyFill="1" applyBorder="1" applyAlignment="1">
      <alignment horizontal="left" vertical="center" wrapText="1"/>
    </xf>
    <xf numFmtId="49" fontId="2" fillId="6" borderId="28" xfId="0" applyNumberFormat="1" applyFont="1" applyFill="1" applyBorder="1" applyAlignment="1">
      <alignment horizontal="left" vertical="center" wrapText="1"/>
    </xf>
    <xf numFmtId="49" fontId="2" fillId="6" borderId="29" xfId="0" applyNumberFormat="1" applyFont="1" applyFill="1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2" fontId="4" fillId="0" borderId="37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58" xfId="0" applyFont="1" applyFill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53" xfId="0" applyFont="1" applyBorder="1" applyAlignment="1">
      <alignment horizontal="right" vertical="top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 textRotation="90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4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textRotation="90" wrapText="1"/>
    </xf>
    <xf numFmtId="164" fontId="4" fillId="0" borderId="78" xfId="0" applyNumberFormat="1" applyFont="1" applyFill="1" applyBorder="1" applyAlignment="1">
      <alignment horizontal="center" vertical="center"/>
    </xf>
    <xf numFmtId="164" fontId="4" fillId="0" borderId="79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5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center"/>
    </xf>
    <xf numFmtId="164" fontId="1" fillId="0" borderId="31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9" fontId="2" fillId="3" borderId="56" xfId="0" applyNumberFormat="1" applyFont="1" applyFill="1" applyBorder="1" applyAlignment="1">
      <alignment horizontal="center" vertical="center"/>
    </xf>
    <xf numFmtId="49" fontId="2" fillId="3" borderId="28" xfId="0" applyNumberFormat="1" applyFont="1" applyFill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10" borderId="10" xfId="0" applyFont="1" applyFill="1" applyBorder="1" applyAlignment="1">
      <alignment horizontal="left" vertical="center" wrapText="1"/>
    </xf>
    <xf numFmtId="0" fontId="1" fillId="10" borderId="5" xfId="0" applyFont="1" applyFill="1" applyBorder="1" applyAlignment="1">
      <alignment horizontal="left" vertical="center" wrapText="1"/>
    </xf>
    <xf numFmtId="0" fontId="1" fillId="10" borderId="54" xfId="0" applyFont="1" applyFill="1" applyBorder="1" applyAlignment="1">
      <alignment horizontal="left" vertical="center" wrapText="1"/>
    </xf>
    <xf numFmtId="164" fontId="4" fillId="0" borderId="77" xfId="0" applyNumberFormat="1" applyFont="1" applyFill="1" applyBorder="1" applyAlignment="1">
      <alignment horizontal="center" vertical="center"/>
    </xf>
    <xf numFmtId="164" fontId="4" fillId="0" borderId="62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textRotation="90"/>
    </xf>
    <xf numFmtId="49" fontId="2" fillId="0" borderId="2" xfId="0" applyNumberFormat="1" applyFont="1" applyBorder="1" applyAlignment="1">
      <alignment horizontal="center" vertical="center" textRotation="90"/>
    </xf>
    <xf numFmtId="0" fontId="0" fillId="0" borderId="54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54" xfId="0" applyFont="1" applyFill="1" applyBorder="1" applyAlignment="1">
      <alignment horizontal="left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83" xfId="0" applyFont="1" applyFill="1" applyBorder="1" applyAlignment="1">
      <alignment horizontal="center" vertical="center" wrapText="1"/>
    </xf>
    <xf numFmtId="164" fontId="1" fillId="0" borderId="43" xfId="0" applyNumberFormat="1" applyFont="1" applyFill="1" applyBorder="1" applyAlignment="1">
      <alignment horizontal="center" vertical="top" wrapText="1"/>
    </xf>
    <xf numFmtId="164" fontId="1" fillId="0" borderId="24" xfId="0" applyNumberFormat="1" applyFont="1" applyFill="1" applyBorder="1" applyAlignment="1">
      <alignment horizontal="center" vertical="top" wrapText="1"/>
    </xf>
    <xf numFmtId="164" fontId="1" fillId="0" borderId="43" xfId="0" applyNumberFormat="1" applyFont="1" applyFill="1" applyBorder="1" applyAlignment="1">
      <alignment horizontal="center" vertical="center" wrapText="1"/>
    </xf>
    <xf numFmtId="49" fontId="2" fillId="2" borderId="68" xfId="0" applyNumberFormat="1" applyFont="1" applyFill="1" applyBorder="1" applyAlignment="1">
      <alignment horizontal="center" vertical="center"/>
    </xf>
    <xf numFmtId="49" fontId="2" fillId="2" borderId="7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49" fontId="2" fillId="2" borderId="66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49" fontId="2" fillId="3" borderId="1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top"/>
    </xf>
    <xf numFmtId="0" fontId="2" fillId="5" borderId="28" xfId="0" applyFont="1" applyFill="1" applyBorder="1" applyAlignment="1">
      <alignment horizontal="center" vertical="top"/>
    </xf>
    <xf numFmtId="0" fontId="2" fillId="5" borderId="29" xfId="0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54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58" xfId="0" applyFont="1" applyBorder="1" applyAlignment="1">
      <alignment horizontal="center" vertical="center" textRotation="90" wrapText="1"/>
    </xf>
    <xf numFmtId="0" fontId="2" fillId="3" borderId="56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7" borderId="57" xfId="0" applyFont="1" applyFill="1" applyBorder="1" applyAlignment="1">
      <alignment horizontal="left" vertical="center" wrapText="1"/>
    </xf>
    <xf numFmtId="0" fontId="2" fillId="7" borderId="28" xfId="0" applyFont="1" applyFill="1" applyBorder="1" applyAlignment="1">
      <alignment horizontal="left" vertical="center" wrapText="1"/>
    </xf>
    <xf numFmtId="0" fontId="2" fillId="7" borderId="29" xfId="0" applyFont="1" applyFill="1" applyBorder="1" applyAlignment="1">
      <alignment horizontal="left" vertical="center" wrapText="1"/>
    </xf>
    <xf numFmtId="0" fontId="8" fillId="2" borderId="56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51" xfId="0" applyFont="1" applyBorder="1" applyAlignment="1">
      <alignment vertical="center" textRotation="90" wrapText="1"/>
    </xf>
    <xf numFmtId="0" fontId="1" fillId="0" borderId="44" xfId="0" applyFont="1" applyBorder="1" applyAlignment="1">
      <alignment vertical="center" textRotation="90" wrapText="1"/>
    </xf>
    <xf numFmtId="0" fontId="1" fillId="0" borderId="22" xfId="0" applyFont="1" applyBorder="1" applyAlignment="1">
      <alignment vertical="center" textRotation="90" wrapText="1"/>
    </xf>
    <xf numFmtId="0" fontId="1" fillId="0" borderId="55" xfId="0" applyFont="1" applyBorder="1" applyAlignment="1">
      <alignment vertical="center" textRotation="90" wrapText="1"/>
    </xf>
    <xf numFmtId="0" fontId="1" fillId="0" borderId="59" xfId="0" applyFont="1" applyBorder="1" applyAlignment="1">
      <alignment vertical="center" textRotation="90" wrapText="1"/>
    </xf>
    <xf numFmtId="0" fontId="1" fillId="0" borderId="40" xfId="0" applyFont="1" applyBorder="1" applyAlignment="1">
      <alignment vertical="center" textRotation="90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2" fillId="2" borderId="66" xfId="0" applyNumberFormat="1" applyFont="1" applyFill="1" applyBorder="1" applyAlignment="1">
      <alignment horizontal="center" vertical="center"/>
    </xf>
    <xf numFmtId="0" fontId="2" fillId="2" borderId="33" xfId="0" applyNumberFormat="1" applyFont="1" applyFill="1" applyBorder="1" applyAlignment="1">
      <alignment horizontal="center" vertical="center"/>
    </xf>
    <xf numFmtId="49" fontId="2" fillId="2" borderId="57" xfId="0" applyNumberFormat="1" applyFont="1" applyFill="1" applyBorder="1" applyAlignment="1">
      <alignment horizontal="center" vertical="top"/>
    </xf>
    <xf numFmtId="49" fontId="2" fillId="2" borderId="28" xfId="0" applyNumberFormat="1" applyFont="1" applyFill="1" applyBorder="1" applyAlignment="1">
      <alignment horizontal="center" vertical="top"/>
    </xf>
    <xf numFmtId="49" fontId="2" fillId="2" borderId="29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Border="1" applyAlignment="1">
      <alignment horizontal="center" vertical="top"/>
    </xf>
    <xf numFmtId="49" fontId="2" fillId="3" borderId="55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vertical="center"/>
    </xf>
    <xf numFmtId="49" fontId="2" fillId="3" borderId="66" xfId="0" applyNumberFormat="1" applyFont="1" applyFill="1" applyBorder="1" applyAlignment="1">
      <alignment horizontal="center" vertical="center"/>
    </xf>
    <xf numFmtId="49" fontId="2" fillId="3" borderId="33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54" xfId="0" applyNumberFormat="1" applyFont="1" applyFill="1" applyBorder="1" applyAlignment="1">
      <alignment horizontal="center" vertical="center"/>
    </xf>
    <xf numFmtId="49" fontId="1" fillId="0" borderId="6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vertical="center"/>
    </xf>
    <xf numFmtId="0" fontId="8" fillId="3" borderId="51" xfId="0" applyFont="1" applyFill="1" applyBorder="1" applyAlignment="1">
      <alignment horizontal="left" vertical="center" wrapText="1"/>
    </xf>
    <xf numFmtId="0" fontId="2" fillId="3" borderId="85" xfId="0" applyFont="1" applyFill="1" applyBorder="1" applyAlignment="1">
      <alignment horizontal="left" vertical="center" wrapText="1"/>
    </xf>
    <xf numFmtId="1" fontId="1" fillId="10" borderId="9" xfId="0" applyNumberFormat="1" applyFont="1" applyFill="1" applyBorder="1" applyAlignment="1">
      <alignment horizontal="center" vertical="center"/>
    </xf>
    <xf numFmtId="1" fontId="1" fillId="10" borderId="12" xfId="0" applyNumberFormat="1" applyFont="1" applyFill="1" applyBorder="1" applyAlignment="1">
      <alignment horizontal="center" vertical="center"/>
    </xf>
    <xf numFmtId="1" fontId="1" fillId="10" borderId="2" xfId="0" applyNumberFormat="1" applyFont="1" applyFill="1" applyBorder="1" applyAlignment="1">
      <alignment horizontal="center" vertical="center"/>
    </xf>
    <xf numFmtId="1" fontId="1" fillId="10" borderId="18" xfId="0" applyNumberFormat="1" applyFont="1" applyFill="1" applyBorder="1" applyAlignment="1">
      <alignment horizontal="center" vertical="center"/>
    </xf>
    <xf numFmtId="1" fontId="1" fillId="10" borderId="10" xfId="0" applyNumberFormat="1" applyFont="1" applyFill="1" applyBorder="1" applyAlignment="1">
      <alignment horizontal="center" vertical="center"/>
    </xf>
    <xf numFmtId="1" fontId="1" fillId="10" borderId="54" xfId="0" applyNumberFormat="1" applyFont="1" applyFill="1" applyBorder="1" applyAlignment="1">
      <alignment horizontal="center" vertical="center"/>
    </xf>
    <xf numFmtId="1" fontId="1" fillId="10" borderId="44" xfId="0" applyNumberFormat="1" applyFont="1" applyFill="1" applyBorder="1" applyAlignment="1">
      <alignment horizontal="center" vertical="center"/>
    </xf>
    <xf numFmtId="1" fontId="1" fillId="10" borderId="40" xfId="0" applyNumberFormat="1" applyFont="1" applyFill="1" applyBorder="1" applyAlignment="1">
      <alignment horizontal="center" vertical="center"/>
    </xf>
    <xf numFmtId="1" fontId="1" fillId="10" borderId="43" xfId="0" applyNumberFormat="1" applyFont="1" applyFill="1" applyBorder="1" applyAlignment="1">
      <alignment horizontal="center" vertical="center"/>
    </xf>
    <xf numFmtId="1" fontId="1" fillId="10" borderId="24" xfId="0" applyNumberFormat="1" applyFont="1" applyFill="1" applyBorder="1" applyAlignment="1">
      <alignment horizontal="center" vertical="center"/>
    </xf>
    <xf numFmtId="164" fontId="1" fillId="10" borderId="43" xfId="0" applyNumberFormat="1" applyFont="1" applyFill="1" applyBorder="1" applyAlignment="1">
      <alignment horizontal="center" vertical="center" wrapText="1"/>
    </xf>
    <xf numFmtId="164" fontId="1" fillId="10" borderId="2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100" workbookViewId="0">
      <selection activeCell="R1" sqref="R1:V1"/>
    </sheetView>
  </sheetViews>
  <sheetFormatPr defaultRowHeight="15.75"/>
  <cols>
    <col min="1" max="1" width="3.42578125" style="1" customWidth="1"/>
    <col min="2" max="2" width="3.5703125" style="1" customWidth="1"/>
    <col min="3" max="3" width="3" style="1" customWidth="1"/>
    <col min="4" max="4" width="23.28515625" style="13" customWidth="1"/>
    <col min="5" max="5" width="5.42578125" style="1" customWidth="1"/>
    <col min="6" max="6" width="5.5703125" style="1" customWidth="1"/>
    <col min="7" max="7" width="7.85546875" style="1" customWidth="1"/>
    <col min="8" max="8" width="7.42578125" style="1" customWidth="1"/>
    <col min="9" max="9" width="8.7109375" style="1" customWidth="1"/>
    <col min="10" max="10" width="7.7109375" style="1" customWidth="1"/>
    <col min="11" max="11" width="6.42578125" style="1" customWidth="1"/>
    <col min="12" max="13" width="7" style="1" customWidth="1"/>
    <col min="14" max="14" width="8.28515625" style="1" bestFit="1" customWidth="1"/>
    <col min="15" max="15" width="6" style="1" customWidth="1"/>
    <col min="16" max="17" width="6.85546875" style="1" customWidth="1"/>
    <col min="18" max="18" width="0.140625" style="1" customWidth="1"/>
    <col min="19" max="19" width="15.5703125" style="1" customWidth="1"/>
    <col min="20" max="21" width="6.5703125" style="1" bestFit="1" customWidth="1"/>
    <col min="22" max="22" width="8.140625" style="1" customWidth="1"/>
    <col min="23" max="16384" width="9.140625" style="1"/>
  </cols>
  <sheetData>
    <row r="1" spans="1:23" ht="40.5" customHeight="1">
      <c r="P1" s="27"/>
      <c r="Q1" s="27"/>
      <c r="R1" s="207" t="s">
        <v>91</v>
      </c>
      <c r="S1" s="207"/>
      <c r="T1" s="207"/>
      <c r="U1" s="207"/>
      <c r="V1" s="207"/>
    </row>
    <row r="2" spans="1:23" ht="15.75" customHeight="1">
      <c r="A2" s="217" t="s">
        <v>16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</row>
    <row r="3" spans="1:23" s="2" customFormat="1" ht="12" customHeight="1">
      <c r="A3" s="218" t="s">
        <v>92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</row>
    <row r="4" spans="1:23" s="2" customFormat="1" ht="15.75" customHeight="1">
      <c r="A4" s="219" t="s">
        <v>17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</row>
    <row r="5" spans="1:23" s="2" customFormat="1" ht="12.75" customHeight="1">
      <c r="A5" s="220" t="s">
        <v>36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</row>
    <row r="6" spans="1:23" ht="12" customHeight="1">
      <c r="A6" s="228" t="s">
        <v>23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</row>
    <row r="7" spans="1:23" ht="11.25" customHeight="1" thickBot="1">
      <c r="A7" s="229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</row>
    <row r="8" spans="1:23" ht="27" customHeight="1">
      <c r="A8" s="230" t="s">
        <v>0</v>
      </c>
      <c r="B8" s="233" t="s">
        <v>1</v>
      </c>
      <c r="C8" s="233" t="s">
        <v>2</v>
      </c>
      <c r="D8" s="324" t="s">
        <v>3</v>
      </c>
      <c r="E8" s="233" t="s">
        <v>4</v>
      </c>
      <c r="F8" s="233" t="s">
        <v>5</v>
      </c>
      <c r="G8" s="300" t="s">
        <v>6</v>
      </c>
      <c r="H8" s="225" t="s">
        <v>54</v>
      </c>
      <c r="I8" s="226"/>
      <c r="J8" s="226"/>
      <c r="K8" s="227"/>
      <c r="L8" s="225" t="s">
        <v>55</v>
      </c>
      <c r="M8" s="226"/>
      <c r="N8" s="226"/>
      <c r="O8" s="227"/>
      <c r="P8" s="214" t="s">
        <v>58</v>
      </c>
      <c r="Q8" s="316" t="s">
        <v>59</v>
      </c>
      <c r="R8" s="317"/>
      <c r="S8" s="225" t="s">
        <v>24</v>
      </c>
      <c r="T8" s="226"/>
      <c r="U8" s="226"/>
      <c r="V8" s="227"/>
    </row>
    <row r="9" spans="1:23" ht="18.75" customHeight="1">
      <c r="A9" s="231"/>
      <c r="B9" s="234"/>
      <c r="C9" s="234"/>
      <c r="D9" s="325"/>
      <c r="E9" s="234"/>
      <c r="F9" s="234"/>
      <c r="G9" s="301"/>
      <c r="H9" s="239" t="s">
        <v>7</v>
      </c>
      <c r="I9" s="314" t="s">
        <v>8</v>
      </c>
      <c r="J9" s="315"/>
      <c r="K9" s="223" t="s">
        <v>9</v>
      </c>
      <c r="L9" s="239" t="s">
        <v>7</v>
      </c>
      <c r="M9" s="314" t="s">
        <v>8</v>
      </c>
      <c r="N9" s="315"/>
      <c r="O9" s="223" t="s">
        <v>9</v>
      </c>
      <c r="P9" s="215"/>
      <c r="Q9" s="318"/>
      <c r="R9" s="319"/>
      <c r="S9" s="221" t="s">
        <v>37</v>
      </c>
      <c r="T9" s="314" t="s">
        <v>10</v>
      </c>
      <c r="U9" s="322"/>
      <c r="V9" s="323"/>
    </row>
    <row r="10" spans="1:23" ht="96" customHeight="1" thickBot="1">
      <c r="A10" s="232"/>
      <c r="B10" s="235"/>
      <c r="C10" s="235"/>
      <c r="D10" s="326"/>
      <c r="E10" s="235"/>
      <c r="F10" s="235"/>
      <c r="G10" s="302"/>
      <c r="H10" s="232"/>
      <c r="I10" s="68" t="s">
        <v>7</v>
      </c>
      <c r="J10" s="17" t="s">
        <v>11</v>
      </c>
      <c r="K10" s="224"/>
      <c r="L10" s="232"/>
      <c r="M10" s="68" t="s">
        <v>7</v>
      </c>
      <c r="N10" s="17" t="s">
        <v>11</v>
      </c>
      <c r="O10" s="224"/>
      <c r="P10" s="216"/>
      <c r="Q10" s="320"/>
      <c r="R10" s="321"/>
      <c r="S10" s="222"/>
      <c r="T10" s="66" t="s">
        <v>56</v>
      </c>
      <c r="U10" s="66" t="s">
        <v>46</v>
      </c>
      <c r="V10" s="67" t="s">
        <v>57</v>
      </c>
    </row>
    <row r="11" spans="1:23" ht="15" customHeight="1" thickBot="1">
      <c r="A11" s="211" t="s">
        <v>30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3"/>
      <c r="W11" s="3"/>
    </row>
    <row r="12" spans="1:23" ht="15" customHeight="1" thickBot="1">
      <c r="A12" s="306" t="s">
        <v>31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8"/>
      <c r="W12" s="3"/>
    </row>
    <row r="13" spans="1:23" ht="15" customHeight="1" thickBot="1">
      <c r="A13" s="18" t="s">
        <v>18</v>
      </c>
      <c r="B13" s="309" t="s">
        <v>34</v>
      </c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1"/>
      <c r="W13" s="3"/>
    </row>
    <row r="14" spans="1:23" ht="15" customHeight="1" thickBot="1">
      <c r="A14" s="19" t="s">
        <v>18</v>
      </c>
      <c r="B14" s="20" t="s">
        <v>18</v>
      </c>
      <c r="C14" s="303" t="s">
        <v>44</v>
      </c>
      <c r="D14" s="304"/>
      <c r="E14" s="304"/>
      <c r="F14" s="304"/>
      <c r="G14" s="304"/>
      <c r="H14" s="304"/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5"/>
      <c r="W14" s="3"/>
    </row>
    <row r="15" spans="1:23" ht="12.75" customHeight="1">
      <c r="A15" s="298" t="s">
        <v>18</v>
      </c>
      <c r="B15" s="296" t="s">
        <v>18</v>
      </c>
      <c r="C15" s="178"/>
      <c r="D15" s="272" t="s">
        <v>35</v>
      </c>
      <c r="E15" s="236" t="s">
        <v>41</v>
      </c>
      <c r="F15" s="236" t="s">
        <v>50</v>
      </c>
      <c r="G15" s="24" t="s">
        <v>28</v>
      </c>
      <c r="H15" s="38">
        <v>752600</v>
      </c>
      <c r="I15" s="39">
        <v>730700</v>
      </c>
      <c r="J15" s="39">
        <v>545200</v>
      </c>
      <c r="K15" s="40">
        <v>21900</v>
      </c>
      <c r="L15" s="197">
        <v>826400</v>
      </c>
      <c r="M15" s="199">
        <v>795200</v>
      </c>
      <c r="N15" s="39">
        <v>587400</v>
      </c>
      <c r="O15" s="40">
        <v>31200</v>
      </c>
      <c r="P15" s="74">
        <v>900900</v>
      </c>
      <c r="Q15" s="48">
        <v>910900</v>
      </c>
      <c r="R15" s="48"/>
      <c r="S15" s="208" t="s">
        <v>60</v>
      </c>
      <c r="T15" s="69">
        <v>320</v>
      </c>
      <c r="U15" s="69">
        <v>320</v>
      </c>
      <c r="V15" s="69">
        <v>320</v>
      </c>
      <c r="W15" s="3"/>
    </row>
    <row r="16" spans="1:23" ht="13.5" customHeight="1">
      <c r="A16" s="312"/>
      <c r="B16" s="313"/>
      <c r="C16" s="179">
        <v>1</v>
      </c>
      <c r="D16" s="282"/>
      <c r="E16" s="237"/>
      <c r="F16" s="237"/>
      <c r="G16" s="25" t="s">
        <v>38</v>
      </c>
      <c r="H16" s="41">
        <v>14400</v>
      </c>
      <c r="I16" s="42">
        <v>14400</v>
      </c>
      <c r="J16" s="42">
        <v>0</v>
      </c>
      <c r="K16" s="43">
        <v>0</v>
      </c>
      <c r="L16" s="41">
        <v>13800</v>
      </c>
      <c r="M16" s="42">
        <v>12800</v>
      </c>
      <c r="N16" s="42">
        <v>0</v>
      </c>
      <c r="O16" s="43">
        <v>1000</v>
      </c>
      <c r="P16" s="49">
        <v>14000</v>
      </c>
      <c r="Q16" s="45">
        <v>15000</v>
      </c>
      <c r="R16" s="45"/>
      <c r="S16" s="209"/>
      <c r="T16" s="70"/>
      <c r="U16" s="70"/>
      <c r="V16" s="70"/>
      <c r="W16" s="3"/>
    </row>
    <row r="17" spans="1:23" ht="15" customHeight="1" thickBot="1">
      <c r="A17" s="299"/>
      <c r="B17" s="297"/>
      <c r="C17" s="180"/>
      <c r="D17" s="273"/>
      <c r="E17" s="238"/>
      <c r="F17" s="238"/>
      <c r="G17" s="87" t="s">
        <v>12</v>
      </c>
      <c r="H17" s="194">
        <v>767000</v>
      </c>
      <c r="I17" s="195">
        <v>745100</v>
      </c>
      <c r="J17" s="195">
        <v>545200</v>
      </c>
      <c r="K17" s="196">
        <v>21900</v>
      </c>
      <c r="L17" s="198">
        <v>840200</v>
      </c>
      <c r="M17" s="200">
        <v>808000</v>
      </c>
      <c r="N17" s="131">
        <v>587400</v>
      </c>
      <c r="O17" s="132">
        <v>32200</v>
      </c>
      <c r="P17" s="133">
        <v>914900</v>
      </c>
      <c r="Q17" s="133">
        <v>925900</v>
      </c>
      <c r="R17" s="134"/>
      <c r="S17" s="210"/>
      <c r="T17" s="135">
        <v>320</v>
      </c>
      <c r="U17" s="135">
        <v>320</v>
      </c>
      <c r="V17" s="135">
        <v>320</v>
      </c>
      <c r="W17" s="3"/>
    </row>
    <row r="18" spans="1:23" ht="18.75" customHeight="1">
      <c r="A18" s="298" t="s">
        <v>18</v>
      </c>
      <c r="B18" s="296" t="s">
        <v>18</v>
      </c>
      <c r="C18" s="270">
        <v>4</v>
      </c>
      <c r="D18" s="272" t="s">
        <v>27</v>
      </c>
      <c r="E18" s="236" t="s">
        <v>75</v>
      </c>
      <c r="F18" s="236" t="s">
        <v>48</v>
      </c>
      <c r="G18" s="24" t="s">
        <v>28</v>
      </c>
      <c r="H18" s="130">
        <v>4300</v>
      </c>
      <c r="I18" s="52">
        <v>4300</v>
      </c>
      <c r="J18" s="52">
        <v>0</v>
      </c>
      <c r="K18" s="54">
        <v>0</v>
      </c>
      <c r="L18" s="130">
        <v>13000</v>
      </c>
      <c r="M18" s="52">
        <v>5000</v>
      </c>
      <c r="N18" s="52">
        <v>0</v>
      </c>
      <c r="O18" s="54">
        <v>8000</v>
      </c>
      <c r="P18" s="136">
        <v>13000</v>
      </c>
      <c r="Q18" s="137">
        <v>13000</v>
      </c>
      <c r="R18" s="137"/>
      <c r="S18" s="255" t="s">
        <v>61</v>
      </c>
      <c r="T18" s="113">
        <v>5</v>
      </c>
      <c r="U18" s="113">
        <v>5</v>
      </c>
      <c r="V18" s="113">
        <v>5</v>
      </c>
      <c r="W18" s="3"/>
    </row>
    <row r="19" spans="1:23" ht="27" customHeight="1" thickBot="1">
      <c r="A19" s="299"/>
      <c r="B19" s="297"/>
      <c r="C19" s="271"/>
      <c r="D19" s="273"/>
      <c r="E19" s="238"/>
      <c r="F19" s="238"/>
      <c r="G19" s="87" t="s">
        <v>12</v>
      </c>
      <c r="H19" s="163">
        <v>4300</v>
      </c>
      <c r="I19" s="192">
        <v>4300</v>
      </c>
      <c r="J19" s="155">
        <v>0</v>
      </c>
      <c r="K19" s="115">
        <v>0</v>
      </c>
      <c r="L19" s="163">
        <v>13000</v>
      </c>
      <c r="M19" s="155">
        <v>5000</v>
      </c>
      <c r="N19" s="155">
        <v>0</v>
      </c>
      <c r="O19" s="115">
        <v>8000</v>
      </c>
      <c r="P19" s="119">
        <v>13000</v>
      </c>
      <c r="Q19" s="158">
        <v>13000</v>
      </c>
      <c r="R19" s="55"/>
      <c r="S19" s="257"/>
      <c r="T19" s="28">
        <v>5</v>
      </c>
      <c r="U19" s="28">
        <v>5</v>
      </c>
      <c r="V19" s="28">
        <v>5</v>
      </c>
      <c r="W19" s="3"/>
    </row>
    <row r="20" spans="1:23" ht="21.75" customHeight="1">
      <c r="A20" s="283" t="s">
        <v>18</v>
      </c>
      <c r="B20" s="285" t="s">
        <v>18</v>
      </c>
      <c r="C20" s="261" t="s">
        <v>21</v>
      </c>
      <c r="D20" s="262" t="s">
        <v>25</v>
      </c>
      <c r="E20" s="236" t="s">
        <v>42</v>
      </c>
      <c r="F20" s="236" t="s">
        <v>47</v>
      </c>
      <c r="G20" s="138" t="s">
        <v>28</v>
      </c>
      <c r="H20" s="139">
        <v>189300</v>
      </c>
      <c r="I20" s="140">
        <v>187100</v>
      </c>
      <c r="J20" s="140">
        <v>157400</v>
      </c>
      <c r="K20" s="141">
        <v>2200</v>
      </c>
      <c r="L20" s="139">
        <v>195400</v>
      </c>
      <c r="M20" s="140">
        <v>195400</v>
      </c>
      <c r="N20" s="140">
        <v>173800</v>
      </c>
      <c r="O20" s="141">
        <v>0</v>
      </c>
      <c r="P20" s="142">
        <v>209400</v>
      </c>
      <c r="Q20" s="141">
        <v>210400</v>
      </c>
      <c r="R20" s="137"/>
      <c r="S20" s="274" t="s">
        <v>62</v>
      </c>
      <c r="T20" s="265">
        <v>13</v>
      </c>
      <c r="U20" s="265">
        <v>14</v>
      </c>
      <c r="V20" s="240">
        <v>15</v>
      </c>
      <c r="W20" s="3"/>
    </row>
    <row r="21" spans="1:23" ht="15" customHeight="1">
      <c r="A21" s="288"/>
      <c r="B21" s="291"/>
      <c r="C21" s="261"/>
      <c r="D21" s="263"/>
      <c r="E21" s="237"/>
      <c r="F21" s="237"/>
      <c r="G21" s="75" t="s">
        <v>38</v>
      </c>
      <c r="H21" s="76">
        <v>3400</v>
      </c>
      <c r="I21" s="79">
        <v>3400</v>
      </c>
      <c r="J21" s="79">
        <v>0</v>
      </c>
      <c r="K21" s="77">
        <v>0</v>
      </c>
      <c r="L21" s="76">
        <v>1500</v>
      </c>
      <c r="M21" s="79">
        <v>1500</v>
      </c>
      <c r="N21" s="79">
        <v>0</v>
      </c>
      <c r="O21" s="77">
        <v>0</v>
      </c>
      <c r="P21" s="78">
        <v>1500</v>
      </c>
      <c r="Q21" s="80">
        <v>1500</v>
      </c>
      <c r="R21" s="81"/>
      <c r="S21" s="275"/>
      <c r="T21" s="266"/>
      <c r="U21" s="266"/>
      <c r="V21" s="241"/>
      <c r="W21" s="3"/>
    </row>
    <row r="22" spans="1:23" ht="11.25" customHeight="1" thickBot="1">
      <c r="A22" s="284"/>
      <c r="B22" s="286"/>
      <c r="C22" s="261"/>
      <c r="D22" s="264"/>
      <c r="E22" s="238"/>
      <c r="F22" s="238"/>
      <c r="G22" s="143" t="s">
        <v>12</v>
      </c>
      <c r="H22" s="164">
        <v>192700</v>
      </c>
      <c r="I22" s="193">
        <v>190500</v>
      </c>
      <c r="J22" s="165">
        <v>157400</v>
      </c>
      <c r="K22" s="166">
        <v>2200</v>
      </c>
      <c r="L22" s="164">
        <v>196900</v>
      </c>
      <c r="M22" s="165">
        <v>196900</v>
      </c>
      <c r="N22" s="165">
        <v>173800</v>
      </c>
      <c r="O22" s="166">
        <v>0</v>
      </c>
      <c r="P22" s="167">
        <v>210900</v>
      </c>
      <c r="Q22" s="166">
        <v>211900</v>
      </c>
      <c r="R22" s="144"/>
      <c r="S22" s="276"/>
      <c r="T22" s="145"/>
      <c r="U22" s="145"/>
      <c r="V22" s="146"/>
      <c r="W22" s="3"/>
    </row>
    <row r="23" spans="1:23" ht="22.5" customHeight="1">
      <c r="A23" s="283" t="s">
        <v>18</v>
      </c>
      <c r="B23" s="285" t="s">
        <v>18</v>
      </c>
      <c r="C23" s="271">
        <v>6</v>
      </c>
      <c r="D23" s="262" t="s">
        <v>90</v>
      </c>
      <c r="E23" s="236" t="s">
        <v>40</v>
      </c>
      <c r="F23" s="236" t="s">
        <v>49</v>
      </c>
      <c r="G23" s="147" t="s">
        <v>28</v>
      </c>
      <c r="H23" s="130">
        <v>548800</v>
      </c>
      <c r="I23" s="52">
        <v>548800</v>
      </c>
      <c r="J23" s="52">
        <v>481400</v>
      </c>
      <c r="K23" s="148">
        <v>0</v>
      </c>
      <c r="L23" s="130">
        <v>605700</v>
      </c>
      <c r="M23" s="52">
        <v>603700</v>
      </c>
      <c r="N23" s="52">
        <v>525700</v>
      </c>
      <c r="O23" s="148">
        <v>2000</v>
      </c>
      <c r="P23" s="106">
        <v>610000</v>
      </c>
      <c r="Q23" s="148">
        <v>615000</v>
      </c>
      <c r="R23" s="148"/>
      <c r="S23" s="255" t="s">
        <v>63</v>
      </c>
      <c r="T23" s="253">
        <v>120</v>
      </c>
      <c r="U23" s="253">
        <v>120</v>
      </c>
      <c r="V23" s="253">
        <v>120</v>
      </c>
      <c r="W23" s="3"/>
    </row>
    <row r="24" spans="1:23" ht="21.75" customHeight="1">
      <c r="A24" s="288"/>
      <c r="B24" s="291"/>
      <c r="C24" s="271"/>
      <c r="D24" s="263"/>
      <c r="E24" s="237"/>
      <c r="F24" s="237"/>
      <c r="G24" s="82" t="s">
        <v>38</v>
      </c>
      <c r="H24" s="41">
        <v>300</v>
      </c>
      <c r="I24" s="42">
        <v>300</v>
      </c>
      <c r="J24" s="42">
        <v>0</v>
      </c>
      <c r="K24" s="45">
        <v>0</v>
      </c>
      <c r="L24" s="41">
        <v>300</v>
      </c>
      <c r="M24" s="42">
        <v>300</v>
      </c>
      <c r="N24" s="42">
        <v>0</v>
      </c>
      <c r="O24" s="45">
        <v>0</v>
      </c>
      <c r="P24" s="49">
        <v>300</v>
      </c>
      <c r="Q24" s="45">
        <v>400</v>
      </c>
      <c r="R24" s="45"/>
      <c r="S24" s="256"/>
      <c r="T24" s="254"/>
      <c r="U24" s="254"/>
      <c r="V24" s="254"/>
      <c r="W24" s="3"/>
    </row>
    <row r="25" spans="1:23" ht="11.25" customHeight="1" thickBot="1">
      <c r="A25" s="284"/>
      <c r="B25" s="286"/>
      <c r="C25" s="271"/>
      <c r="D25" s="264"/>
      <c r="E25" s="238"/>
      <c r="F25" s="238"/>
      <c r="G25" s="143" t="s">
        <v>12</v>
      </c>
      <c r="H25" s="168">
        <f>SUM(H23:H24)</f>
        <v>549100</v>
      </c>
      <c r="I25" s="169">
        <v>549100</v>
      </c>
      <c r="J25" s="169">
        <v>481400</v>
      </c>
      <c r="K25" s="170">
        <v>0</v>
      </c>
      <c r="L25" s="168">
        <v>606000</v>
      </c>
      <c r="M25" s="169">
        <v>604000</v>
      </c>
      <c r="N25" s="169">
        <v>525700</v>
      </c>
      <c r="O25" s="170">
        <v>2000</v>
      </c>
      <c r="P25" s="171">
        <v>610300</v>
      </c>
      <c r="Q25" s="170">
        <v>615400</v>
      </c>
      <c r="R25" s="144"/>
      <c r="S25" s="257"/>
      <c r="T25" s="149"/>
      <c r="U25" s="149"/>
      <c r="V25" s="149"/>
      <c r="W25" s="4"/>
    </row>
    <row r="26" spans="1:23" ht="22.5" customHeight="1">
      <c r="A26" s="298" t="s">
        <v>18</v>
      </c>
      <c r="B26" s="296" t="s">
        <v>18</v>
      </c>
      <c r="C26" s="261" t="s">
        <v>78</v>
      </c>
      <c r="D26" s="272" t="s">
        <v>26</v>
      </c>
      <c r="E26" s="236" t="s">
        <v>43</v>
      </c>
      <c r="F26" s="236" t="s">
        <v>48</v>
      </c>
      <c r="G26" s="24" t="s">
        <v>28</v>
      </c>
      <c r="H26" s="130">
        <v>14200</v>
      </c>
      <c r="I26" s="130">
        <v>14200</v>
      </c>
      <c r="J26" s="52">
        <v>0</v>
      </c>
      <c r="K26" s="54">
        <v>0</v>
      </c>
      <c r="L26" s="130">
        <v>20000</v>
      </c>
      <c r="M26" s="52">
        <v>20000</v>
      </c>
      <c r="N26" s="52">
        <v>0</v>
      </c>
      <c r="O26" s="54">
        <v>0</v>
      </c>
      <c r="P26" s="136">
        <v>20000</v>
      </c>
      <c r="Q26" s="137">
        <v>20000</v>
      </c>
      <c r="R26" s="137"/>
      <c r="S26" s="255" t="s">
        <v>64</v>
      </c>
      <c r="T26" s="113">
        <v>2</v>
      </c>
      <c r="U26" s="113">
        <v>2</v>
      </c>
      <c r="V26" s="113">
        <v>2</v>
      </c>
      <c r="W26" s="4"/>
    </row>
    <row r="27" spans="1:23" ht="25.5" customHeight="1" thickBot="1">
      <c r="A27" s="299"/>
      <c r="B27" s="313"/>
      <c r="C27" s="261"/>
      <c r="D27" s="273"/>
      <c r="E27" s="238"/>
      <c r="F27" s="238"/>
      <c r="G27" s="87" t="s">
        <v>12</v>
      </c>
      <c r="H27" s="157">
        <v>14200</v>
      </c>
      <c r="I27" s="157">
        <v>14200</v>
      </c>
      <c r="J27" s="155">
        <v>0</v>
      </c>
      <c r="K27" s="158">
        <v>0</v>
      </c>
      <c r="L27" s="157">
        <v>20000</v>
      </c>
      <c r="M27" s="155">
        <v>20000</v>
      </c>
      <c r="N27" s="155">
        <v>0</v>
      </c>
      <c r="O27" s="158">
        <v>0</v>
      </c>
      <c r="P27" s="163">
        <v>20000</v>
      </c>
      <c r="Q27" s="163">
        <v>20000</v>
      </c>
      <c r="R27" s="51"/>
      <c r="S27" s="257"/>
      <c r="T27" s="28"/>
      <c r="U27" s="28"/>
      <c r="V27" s="28"/>
      <c r="W27" s="29"/>
    </row>
    <row r="28" spans="1:23" ht="25.5" customHeight="1" thickBot="1">
      <c r="A28" s="312" t="s">
        <v>18</v>
      </c>
      <c r="B28" s="313" t="s">
        <v>18</v>
      </c>
      <c r="C28" s="261">
        <v>2</v>
      </c>
      <c r="D28" s="282" t="s">
        <v>87</v>
      </c>
      <c r="E28" s="237" t="s">
        <v>88</v>
      </c>
      <c r="F28" s="237" t="s">
        <v>48</v>
      </c>
      <c r="G28" s="187" t="s">
        <v>28</v>
      </c>
      <c r="H28" s="122">
        <v>2800</v>
      </c>
      <c r="I28" s="44">
        <v>2800</v>
      </c>
      <c r="J28" s="44">
        <v>0</v>
      </c>
      <c r="K28" s="190">
        <v>0</v>
      </c>
      <c r="L28" s="122">
        <v>0</v>
      </c>
      <c r="M28" s="44">
        <v>0</v>
      </c>
      <c r="N28" s="44">
        <v>0</v>
      </c>
      <c r="O28" s="190">
        <v>0</v>
      </c>
      <c r="P28" s="56">
        <v>0</v>
      </c>
      <c r="Q28" s="64"/>
      <c r="R28" s="150"/>
      <c r="S28" s="249"/>
      <c r="T28" s="186"/>
      <c r="U28" s="110"/>
      <c r="V28" s="110"/>
      <c r="W28" s="3"/>
    </row>
    <row r="29" spans="1:23" ht="25.5" customHeight="1" thickBot="1">
      <c r="A29" s="287"/>
      <c r="B29" s="290"/>
      <c r="C29" s="269"/>
      <c r="D29" s="273"/>
      <c r="E29" s="238"/>
      <c r="F29" s="344"/>
      <c r="G29" s="188" t="s">
        <v>12</v>
      </c>
      <c r="H29" s="157">
        <v>2800</v>
      </c>
      <c r="I29" s="155">
        <v>2800</v>
      </c>
      <c r="J29" s="189">
        <v>0</v>
      </c>
      <c r="K29" s="191">
        <v>0</v>
      </c>
      <c r="L29" s="157">
        <v>0</v>
      </c>
      <c r="M29" s="155">
        <v>0</v>
      </c>
      <c r="N29" s="189">
        <v>0</v>
      </c>
      <c r="O29" s="191">
        <v>0</v>
      </c>
      <c r="P29" s="119">
        <v>0</v>
      </c>
      <c r="Q29" s="172"/>
      <c r="R29" s="46"/>
      <c r="S29" s="252"/>
      <c r="T29" s="34"/>
      <c r="U29" s="34"/>
      <c r="V29" s="34"/>
      <c r="W29" s="3"/>
    </row>
    <row r="30" spans="1:23" ht="22.5" customHeight="1">
      <c r="A30" s="312" t="s">
        <v>18</v>
      </c>
      <c r="B30" s="313" t="s">
        <v>18</v>
      </c>
      <c r="C30" s="261" t="s">
        <v>82</v>
      </c>
      <c r="D30" s="282" t="s">
        <v>29</v>
      </c>
      <c r="E30" s="237" t="s">
        <v>77</v>
      </c>
      <c r="F30" s="237" t="s">
        <v>48</v>
      </c>
      <c r="G30" s="109" t="s">
        <v>28</v>
      </c>
      <c r="H30" s="122">
        <v>5900</v>
      </c>
      <c r="I30" s="44">
        <v>5900</v>
      </c>
      <c r="J30" s="44">
        <v>0</v>
      </c>
      <c r="K30" s="64">
        <v>0</v>
      </c>
      <c r="L30" s="122">
        <v>55000</v>
      </c>
      <c r="M30" s="44">
        <v>55000</v>
      </c>
      <c r="N30" s="44">
        <v>0</v>
      </c>
      <c r="O30" s="64">
        <v>0</v>
      </c>
      <c r="P30" s="56">
        <v>58000</v>
      </c>
      <c r="Q30" s="64">
        <v>59000</v>
      </c>
      <c r="R30" s="150"/>
      <c r="S30" s="249" t="s">
        <v>65</v>
      </c>
      <c r="T30" s="73">
        <v>3</v>
      </c>
      <c r="U30" s="110">
        <v>3</v>
      </c>
      <c r="V30" s="110">
        <v>3</v>
      </c>
      <c r="W30" s="3"/>
    </row>
    <row r="31" spans="1:23" ht="24.75" customHeight="1" thickBot="1">
      <c r="A31" s="287"/>
      <c r="B31" s="290"/>
      <c r="C31" s="269"/>
      <c r="D31" s="273"/>
      <c r="E31" s="238"/>
      <c r="F31" s="238"/>
      <c r="G31" s="26" t="s">
        <v>12</v>
      </c>
      <c r="H31" s="157">
        <v>5900</v>
      </c>
      <c r="I31" s="155">
        <v>5900</v>
      </c>
      <c r="J31" s="155">
        <v>0</v>
      </c>
      <c r="K31" s="172">
        <v>0</v>
      </c>
      <c r="L31" s="157">
        <v>55000</v>
      </c>
      <c r="M31" s="155">
        <v>55000</v>
      </c>
      <c r="N31" s="155">
        <v>0</v>
      </c>
      <c r="O31" s="172">
        <v>0</v>
      </c>
      <c r="P31" s="119">
        <v>58000</v>
      </c>
      <c r="Q31" s="172">
        <v>59000</v>
      </c>
      <c r="R31" s="46"/>
      <c r="S31" s="252"/>
      <c r="T31" s="34"/>
      <c r="U31" s="34"/>
      <c r="V31" s="34"/>
      <c r="W31" s="3"/>
    </row>
    <row r="32" spans="1:23" ht="15" customHeight="1" thickBot="1">
      <c r="A32" s="83" t="s">
        <v>18</v>
      </c>
      <c r="B32" s="84" t="s">
        <v>18</v>
      </c>
      <c r="C32" s="258" t="s">
        <v>13</v>
      </c>
      <c r="D32" s="259"/>
      <c r="E32" s="259"/>
      <c r="F32" s="259"/>
      <c r="G32" s="260"/>
      <c r="H32" s="47">
        <v>1517900</v>
      </c>
      <c r="I32" s="47">
        <v>1493800</v>
      </c>
      <c r="J32" s="47">
        <v>1184000</v>
      </c>
      <c r="K32" s="47">
        <f>SUM(K17+K19+K22+K25+K27+K31)</f>
        <v>24100</v>
      </c>
      <c r="L32" s="47">
        <v>1732600</v>
      </c>
      <c r="M32" s="47">
        <v>1690400</v>
      </c>
      <c r="N32" s="47">
        <f t="shared" ref="N32:Q32" si="0">SUM(N17+N19+N22+N25+N27+N31)</f>
        <v>1286900</v>
      </c>
      <c r="O32" s="47">
        <f>SUM(O17+O19+O22+O25+O27+O31)</f>
        <v>42200</v>
      </c>
      <c r="P32" s="47">
        <f t="shared" si="0"/>
        <v>1827100</v>
      </c>
      <c r="Q32" s="47">
        <f t="shared" si="0"/>
        <v>1845200</v>
      </c>
      <c r="R32" s="47" t="e">
        <f>R17+#REF!+R19+R22+R27+#REF!+R25</f>
        <v>#REF!</v>
      </c>
      <c r="S32" s="21" t="s">
        <v>32</v>
      </c>
      <c r="T32" s="21" t="s">
        <v>32</v>
      </c>
      <c r="U32" s="21" t="s">
        <v>32</v>
      </c>
      <c r="V32" s="21" t="s">
        <v>32</v>
      </c>
      <c r="W32" s="3"/>
    </row>
    <row r="33" spans="1:23" ht="20.25" customHeight="1" thickBot="1">
      <c r="A33" s="71" t="s">
        <v>18</v>
      </c>
      <c r="B33" s="36" t="s">
        <v>19</v>
      </c>
      <c r="C33" s="347" t="s">
        <v>33</v>
      </c>
      <c r="D33" s="348"/>
      <c r="E33" s="348"/>
      <c r="F33" s="348"/>
      <c r="G33" s="348"/>
      <c r="H33" s="348"/>
      <c r="I33" s="348"/>
      <c r="J33" s="348"/>
      <c r="K33" s="348"/>
      <c r="L33" s="348"/>
      <c r="M33" s="348"/>
      <c r="N33" s="348"/>
      <c r="O33" s="348"/>
      <c r="P33" s="348"/>
      <c r="Q33" s="348"/>
      <c r="R33" s="89"/>
      <c r="S33" s="89"/>
      <c r="T33" s="89"/>
      <c r="U33" s="89"/>
      <c r="V33" s="90"/>
      <c r="W33" s="3"/>
    </row>
    <row r="34" spans="1:23" ht="32.25" customHeight="1" thickBot="1">
      <c r="A34" s="327">
        <v>1</v>
      </c>
      <c r="B34" s="285" t="s">
        <v>19</v>
      </c>
      <c r="C34" s="345" t="s">
        <v>19</v>
      </c>
      <c r="D34" s="272" t="s">
        <v>45</v>
      </c>
      <c r="E34" s="236" t="s">
        <v>89</v>
      </c>
      <c r="F34" s="342" t="s">
        <v>48</v>
      </c>
      <c r="G34" s="183" t="s">
        <v>28</v>
      </c>
      <c r="H34" s="185">
        <v>315200</v>
      </c>
      <c r="I34" s="88">
        <v>315200</v>
      </c>
      <c r="J34" s="52">
        <v>0</v>
      </c>
      <c r="K34" s="53">
        <v>0</v>
      </c>
      <c r="L34" s="349">
        <v>0</v>
      </c>
      <c r="M34" s="353">
        <v>0</v>
      </c>
      <c r="N34" s="353">
        <v>0</v>
      </c>
      <c r="O34" s="351">
        <v>0</v>
      </c>
      <c r="P34" s="355">
        <v>0</v>
      </c>
      <c r="Q34" s="357">
        <v>0</v>
      </c>
      <c r="R34" s="173"/>
      <c r="S34" s="359" t="s">
        <v>80</v>
      </c>
      <c r="T34" s="174">
        <v>0</v>
      </c>
      <c r="U34" s="174">
        <v>0</v>
      </c>
      <c r="V34" s="174">
        <v>0</v>
      </c>
    </row>
    <row r="35" spans="1:23" ht="19.5" customHeight="1" thickBot="1">
      <c r="A35" s="328"/>
      <c r="B35" s="286"/>
      <c r="C35" s="346"/>
      <c r="D35" s="273"/>
      <c r="E35" s="238"/>
      <c r="F35" s="343"/>
      <c r="G35" s="101" t="s">
        <v>12</v>
      </c>
      <c r="H35" s="184">
        <v>315200</v>
      </c>
      <c r="I35" s="152">
        <v>315200</v>
      </c>
      <c r="J35" s="152">
        <v>0</v>
      </c>
      <c r="K35" s="153">
        <v>0</v>
      </c>
      <c r="L35" s="350"/>
      <c r="M35" s="354"/>
      <c r="N35" s="354"/>
      <c r="O35" s="352"/>
      <c r="P35" s="356"/>
      <c r="Q35" s="358"/>
      <c r="R35" s="175"/>
      <c r="S35" s="360"/>
      <c r="T35" s="176"/>
      <c r="U35" s="176"/>
      <c r="V35" s="176"/>
      <c r="W35" s="3"/>
    </row>
    <row r="36" spans="1:23" ht="17.25" hidden="1" customHeight="1">
      <c r="A36" s="287" t="s">
        <v>18</v>
      </c>
      <c r="B36" s="290" t="s">
        <v>19</v>
      </c>
      <c r="C36" s="177"/>
      <c r="D36" s="159"/>
      <c r="E36" s="91"/>
      <c r="F36" s="92"/>
      <c r="G36" s="93" t="s">
        <v>12</v>
      </c>
      <c r="H36" s="94">
        <f>SUM(H34:H35)</f>
        <v>630400</v>
      </c>
      <c r="I36" s="95">
        <f t="shared" ref="I36:R36" si="1">SUM(I34:I35)</f>
        <v>630400</v>
      </c>
      <c r="J36" s="94">
        <f t="shared" si="1"/>
        <v>0</v>
      </c>
      <c r="K36" s="96">
        <f t="shared" si="1"/>
        <v>0</v>
      </c>
      <c r="L36" s="97"/>
      <c r="M36" s="95">
        <f t="shared" si="1"/>
        <v>0</v>
      </c>
      <c r="N36" s="95">
        <f t="shared" si="1"/>
        <v>0</v>
      </c>
      <c r="O36" s="96">
        <f t="shared" si="1"/>
        <v>0</v>
      </c>
      <c r="P36" s="96">
        <f t="shared" si="1"/>
        <v>0</v>
      </c>
      <c r="Q36" s="96"/>
      <c r="R36" s="98">
        <f t="shared" si="1"/>
        <v>0</v>
      </c>
      <c r="S36" s="161"/>
      <c r="T36" s="99">
        <v>2</v>
      </c>
      <c r="U36" s="100"/>
      <c r="V36" s="99"/>
      <c r="W36" s="3"/>
    </row>
    <row r="37" spans="1:23" ht="17.25" hidden="1" customHeight="1">
      <c r="A37" s="288"/>
      <c r="B37" s="291"/>
      <c r="C37" s="267" t="s">
        <v>18</v>
      </c>
      <c r="D37" s="244" t="s">
        <v>45</v>
      </c>
      <c r="E37" s="250" t="s">
        <v>39</v>
      </c>
      <c r="F37" s="246" t="s">
        <v>48</v>
      </c>
      <c r="G37" s="23" t="s">
        <v>28</v>
      </c>
      <c r="H37" s="63">
        <v>249300</v>
      </c>
      <c r="I37" s="42">
        <v>249300</v>
      </c>
      <c r="J37" s="42">
        <v>0</v>
      </c>
      <c r="K37" s="43">
        <v>0</v>
      </c>
      <c r="L37" s="41">
        <v>459552</v>
      </c>
      <c r="M37" s="42">
        <v>459552</v>
      </c>
      <c r="N37" s="42">
        <v>0</v>
      </c>
      <c r="O37" s="43">
        <v>0</v>
      </c>
      <c r="P37" s="50">
        <v>460000</v>
      </c>
      <c r="Q37" s="50">
        <v>460000</v>
      </c>
      <c r="R37" s="50"/>
      <c r="S37" s="248" t="s">
        <v>51</v>
      </c>
      <c r="T37" s="22">
        <v>60</v>
      </c>
      <c r="U37" s="33">
        <v>80</v>
      </c>
      <c r="V37" s="22">
        <v>80</v>
      </c>
      <c r="W37" s="29"/>
    </row>
    <row r="38" spans="1:23" ht="17.25" hidden="1" customHeight="1">
      <c r="A38" s="289"/>
      <c r="B38" s="292"/>
      <c r="C38" s="268"/>
      <c r="D38" s="245"/>
      <c r="E38" s="251"/>
      <c r="F38" s="247"/>
      <c r="G38" s="26" t="s">
        <v>12</v>
      </c>
      <c r="H38" s="57">
        <v>249300</v>
      </c>
      <c r="I38" s="62">
        <f t="shared" ref="I38:R38" si="2">SUM(I37)</f>
        <v>249300</v>
      </c>
      <c r="J38" s="57">
        <f t="shared" si="2"/>
        <v>0</v>
      </c>
      <c r="K38" s="46">
        <f t="shared" si="2"/>
        <v>0</v>
      </c>
      <c r="L38" s="104">
        <f t="shared" si="2"/>
        <v>459552</v>
      </c>
      <c r="M38" s="62">
        <f t="shared" si="2"/>
        <v>459552</v>
      </c>
      <c r="N38" s="62">
        <f t="shared" si="2"/>
        <v>0</v>
      </c>
      <c r="O38" s="46">
        <f t="shared" si="2"/>
        <v>0</v>
      </c>
      <c r="P38" s="65">
        <f t="shared" si="2"/>
        <v>460000</v>
      </c>
      <c r="Q38" s="46">
        <v>460000</v>
      </c>
      <c r="R38" s="46">
        <f t="shared" si="2"/>
        <v>0</v>
      </c>
      <c r="S38" s="249"/>
      <c r="T38" s="32">
        <f>SUM(T37)</f>
        <v>60</v>
      </c>
      <c r="U38" s="32">
        <f>SUM(U36:U37)</f>
        <v>80</v>
      </c>
      <c r="V38" s="32">
        <f>SUM(V36:V37)</f>
        <v>80</v>
      </c>
      <c r="W38" s="3"/>
    </row>
    <row r="39" spans="1:23" ht="17.25" customHeight="1">
      <c r="A39" s="312" t="s">
        <v>18</v>
      </c>
      <c r="B39" s="313" t="s">
        <v>19</v>
      </c>
      <c r="C39" s="261" t="s">
        <v>22</v>
      </c>
      <c r="D39" s="272" t="s">
        <v>52</v>
      </c>
      <c r="E39" s="236" t="s">
        <v>70</v>
      </c>
      <c r="F39" s="342" t="s">
        <v>48</v>
      </c>
      <c r="G39" s="24" t="s">
        <v>28</v>
      </c>
      <c r="H39" s="88">
        <v>0</v>
      </c>
      <c r="I39" s="52">
        <v>0</v>
      </c>
      <c r="J39" s="52">
        <v>0</v>
      </c>
      <c r="K39" s="53">
        <v>0</v>
      </c>
      <c r="L39" s="201">
        <v>40000</v>
      </c>
      <c r="M39" s="201">
        <v>40000</v>
      </c>
      <c r="N39" s="52">
        <v>0</v>
      </c>
      <c r="O39" s="53">
        <v>0</v>
      </c>
      <c r="P39" s="54">
        <v>40000</v>
      </c>
      <c r="Q39" s="54">
        <v>45000</v>
      </c>
      <c r="R39" s="54"/>
      <c r="S39" s="279" t="s">
        <v>86</v>
      </c>
      <c r="T39" s="162">
        <v>30</v>
      </c>
      <c r="U39" s="162">
        <v>30</v>
      </c>
      <c r="V39" s="162">
        <v>30</v>
      </c>
      <c r="W39" s="3"/>
    </row>
    <row r="40" spans="1:23" ht="27" customHeight="1" thickBot="1">
      <c r="A40" s="299"/>
      <c r="B40" s="297"/>
      <c r="C40" s="269"/>
      <c r="D40" s="273"/>
      <c r="E40" s="238"/>
      <c r="F40" s="343"/>
      <c r="G40" s="101" t="s">
        <v>12</v>
      </c>
      <c r="H40" s="151">
        <v>0</v>
      </c>
      <c r="I40" s="152">
        <v>0</v>
      </c>
      <c r="J40" s="152">
        <v>0</v>
      </c>
      <c r="K40" s="153">
        <v>0</v>
      </c>
      <c r="L40" s="202">
        <v>40000</v>
      </c>
      <c r="M40" s="203">
        <v>40000</v>
      </c>
      <c r="N40" s="152">
        <v>0</v>
      </c>
      <c r="O40" s="153">
        <v>0</v>
      </c>
      <c r="P40" s="154">
        <v>40000</v>
      </c>
      <c r="Q40" s="154">
        <v>45000</v>
      </c>
      <c r="R40" s="102"/>
      <c r="S40" s="252"/>
      <c r="T40" s="103"/>
      <c r="U40" s="103"/>
      <c r="V40" s="103"/>
      <c r="W40" s="3"/>
    </row>
    <row r="41" spans="1:23" ht="17.25" customHeight="1">
      <c r="A41" s="283" t="s">
        <v>18</v>
      </c>
      <c r="B41" s="285" t="s">
        <v>19</v>
      </c>
      <c r="C41" s="335" t="s">
        <v>20</v>
      </c>
      <c r="D41" s="338" t="s">
        <v>84</v>
      </c>
      <c r="E41" s="340" t="s">
        <v>76</v>
      </c>
      <c r="F41" s="242" t="s">
        <v>48</v>
      </c>
      <c r="G41" s="105" t="s">
        <v>28</v>
      </c>
      <c r="H41" s="88">
        <v>2100</v>
      </c>
      <c r="I41" s="52">
        <v>2100</v>
      </c>
      <c r="J41" s="52">
        <v>0</v>
      </c>
      <c r="K41" s="53">
        <v>0</v>
      </c>
      <c r="L41" s="88">
        <v>3000</v>
      </c>
      <c r="M41" s="52">
        <v>3000</v>
      </c>
      <c r="N41" s="52">
        <v>0</v>
      </c>
      <c r="O41" s="88">
        <v>0</v>
      </c>
      <c r="P41" s="106">
        <v>7000</v>
      </c>
      <c r="Q41" s="54">
        <v>7000</v>
      </c>
      <c r="R41" s="54"/>
      <c r="S41" s="277" t="s">
        <v>85</v>
      </c>
      <c r="T41" s="107">
        <v>10</v>
      </c>
      <c r="U41" s="108">
        <v>10</v>
      </c>
      <c r="V41" s="107">
        <v>10</v>
      </c>
      <c r="W41" s="3"/>
    </row>
    <row r="42" spans="1:23" ht="26.25" customHeight="1" thickBot="1">
      <c r="A42" s="284"/>
      <c r="B42" s="286"/>
      <c r="C42" s="269"/>
      <c r="D42" s="339"/>
      <c r="E42" s="341"/>
      <c r="F42" s="243"/>
      <c r="G42" s="87" t="s">
        <v>12</v>
      </c>
      <c r="H42" s="115">
        <f>SUM(H41)</f>
        <v>2100</v>
      </c>
      <c r="I42" s="155">
        <f t="shared" ref="I42:R42" si="3">SUM(I41)</f>
        <v>2100</v>
      </c>
      <c r="J42" s="115">
        <f t="shared" si="3"/>
        <v>0</v>
      </c>
      <c r="K42" s="156">
        <f t="shared" si="3"/>
        <v>0</v>
      </c>
      <c r="L42" s="115">
        <f t="shared" si="3"/>
        <v>3000</v>
      </c>
      <c r="M42" s="155">
        <f t="shared" si="3"/>
        <v>3000</v>
      </c>
      <c r="N42" s="155">
        <f t="shared" si="3"/>
        <v>0</v>
      </c>
      <c r="O42" s="156">
        <f t="shared" si="3"/>
        <v>0</v>
      </c>
      <c r="P42" s="119">
        <v>7000</v>
      </c>
      <c r="Q42" s="119">
        <v>7000</v>
      </c>
      <c r="R42" s="51">
        <f t="shared" si="3"/>
        <v>0</v>
      </c>
      <c r="S42" s="278"/>
      <c r="T42" s="28"/>
      <c r="U42" s="28"/>
      <c r="V42" s="28"/>
      <c r="W42" s="3"/>
    </row>
    <row r="43" spans="1:23" ht="25.5" customHeight="1">
      <c r="A43" s="298" t="s">
        <v>18</v>
      </c>
      <c r="B43" s="296" t="s">
        <v>19</v>
      </c>
      <c r="C43" s="181">
        <v>1</v>
      </c>
      <c r="D43" s="338" t="s">
        <v>81</v>
      </c>
      <c r="E43" s="236" t="s">
        <v>72</v>
      </c>
      <c r="F43" s="342" t="s">
        <v>73</v>
      </c>
      <c r="G43" s="111" t="s">
        <v>28</v>
      </c>
      <c r="H43" s="88">
        <v>0</v>
      </c>
      <c r="I43" s="52">
        <v>0</v>
      </c>
      <c r="J43" s="88">
        <v>0</v>
      </c>
      <c r="K43" s="53">
        <v>0</v>
      </c>
      <c r="L43" s="206">
        <v>18500</v>
      </c>
      <c r="M43" s="201">
        <v>18500</v>
      </c>
      <c r="N43" s="52">
        <v>0</v>
      </c>
      <c r="O43" s="53">
        <v>0</v>
      </c>
      <c r="P43" s="106">
        <v>30000</v>
      </c>
      <c r="Q43" s="106">
        <v>30000</v>
      </c>
      <c r="R43" s="112"/>
      <c r="S43" s="277" t="s">
        <v>66</v>
      </c>
      <c r="T43" s="113">
        <v>20</v>
      </c>
      <c r="U43" s="114">
        <v>20</v>
      </c>
      <c r="V43" s="113">
        <v>20</v>
      </c>
      <c r="W43" s="3"/>
    </row>
    <row r="44" spans="1:23" ht="15.75" customHeight="1" thickBot="1">
      <c r="A44" s="299"/>
      <c r="B44" s="297"/>
      <c r="C44" s="182"/>
      <c r="D44" s="339"/>
      <c r="E44" s="238"/>
      <c r="F44" s="343"/>
      <c r="G44" s="87" t="s">
        <v>12</v>
      </c>
      <c r="H44" s="115">
        <v>0</v>
      </c>
      <c r="I44" s="116">
        <v>0</v>
      </c>
      <c r="J44" s="117">
        <v>0</v>
      </c>
      <c r="K44" s="118">
        <v>0</v>
      </c>
      <c r="L44" s="204">
        <v>18500</v>
      </c>
      <c r="M44" s="205">
        <v>18500</v>
      </c>
      <c r="N44" s="116">
        <v>0</v>
      </c>
      <c r="O44" s="118">
        <v>0</v>
      </c>
      <c r="P44" s="119">
        <v>30000</v>
      </c>
      <c r="Q44" s="119">
        <v>30000</v>
      </c>
      <c r="R44" s="51"/>
      <c r="S44" s="278"/>
      <c r="T44" s="28"/>
      <c r="U44" s="120"/>
      <c r="V44" s="28"/>
      <c r="W44" s="3"/>
    </row>
    <row r="45" spans="1:23" ht="21" customHeight="1">
      <c r="A45" s="298" t="s">
        <v>18</v>
      </c>
      <c r="B45" s="296" t="s">
        <v>19</v>
      </c>
      <c r="C45" s="335" t="s">
        <v>78</v>
      </c>
      <c r="D45" s="338" t="s">
        <v>68</v>
      </c>
      <c r="E45" s="340" t="s">
        <v>72</v>
      </c>
      <c r="F45" s="242" t="s">
        <v>73</v>
      </c>
      <c r="G45" s="24" t="s">
        <v>28</v>
      </c>
      <c r="H45" s="88">
        <v>0</v>
      </c>
      <c r="I45" s="52">
        <v>0</v>
      </c>
      <c r="J45" s="52">
        <v>0</v>
      </c>
      <c r="K45" s="53">
        <v>0</v>
      </c>
      <c r="L45" s="88">
        <v>250000</v>
      </c>
      <c r="M45" s="52">
        <v>250000</v>
      </c>
      <c r="N45" s="52">
        <v>0</v>
      </c>
      <c r="O45" s="53">
        <v>0</v>
      </c>
      <c r="P45" s="121">
        <v>250000</v>
      </c>
      <c r="Q45" s="121">
        <v>250000</v>
      </c>
      <c r="R45" s="121"/>
      <c r="S45" s="279" t="s">
        <v>67</v>
      </c>
      <c r="T45" s="107">
        <v>2</v>
      </c>
      <c r="U45" s="108">
        <v>3</v>
      </c>
      <c r="V45" s="107">
        <v>4</v>
      </c>
      <c r="W45" s="3"/>
    </row>
    <row r="46" spans="1:23" ht="19.5" customHeight="1" thickBot="1">
      <c r="A46" s="299"/>
      <c r="B46" s="297"/>
      <c r="C46" s="269"/>
      <c r="D46" s="339"/>
      <c r="E46" s="341"/>
      <c r="F46" s="243"/>
      <c r="G46" s="87" t="s">
        <v>12</v>
      </c>
      <c r="H46" s="157">
        <f>SUM(H45)</f>
        <v>0</v>
      </c>
      <c r="I46" s="155">
        <f t="shared" ref="I46:P46" si="4">SUM(I45)</f>
        <v>0</v>
      </c>
      <c r="J46" s="115">
        <f t="shared" si="4"/>
        <v>0</v>
      </c>
      <c r="K46" s="156">
        <f t="shared" si="4"/>
        <v>0</v>
      </c>
      <c r="L46" s="115">
        <f t="shared" si="4"/>
        <v>250000</v>
      </c>
      <c r="M46" s="155">
        <f t="shared" si="4"/>
        <v>250000</v>
      </c>
      <c r="N46" s="155">
        <f t="shared" si="4"/>
        <v>0</v>
      </c>
      <c r="O46" s="156">
        <f t="shared" si="4"/>
        <v>0</v>
      </c>
      <c r="P46" s="119">
        <f t="shared" si="4"/>
        <v>250000</v>
      </c>
      <c r="Q46" s="119">
        <f>SUM(Q45)</f>
        <v>250000</v>
      </c>
      <c r="R46" s="51">
        <f t="shared" ref="R46" si="5">SUM(R45)</f>
        <v>0</v>
      </c>
      <c r="S46" s="252"/>
      <c r="T46" s="28">
        <v>0</v>
      </c>
      <c r="U46" s="28">
        <v>0</v>
      </c>
      <c r="V46" s="28">
        <v>0</v>
      </c>
      <c r="W46" s="3"/>
    </row>
    <row r="47" spans="1:23" ht="20.25" customHeight="1">
      <c r="A47" s="298" t="s">
        <v>18</v>
      </c>
      <c r="B47" s="296" t="s">
        <v>19</v>
      </c>
      <c r="C47" s="335" t="s">
        <v>82</v>
      </c>
      <c r="D47" s="272" t="s">
        <v>53</v>
      </c>
      <c r="E47" s="236" t="s">
        <v>71</v>
      </c>
      <c r="F47" s="342" t="s">
        <v>48</v>
      </c>
      <c r="G47" s="160" t="s">
        <v>28</v>
      </c>
      <c r="H47" s="88">
        <v>0</v>
      </c>
      <c r="I47" s="52">
        <v>0</v>
      </c>
      <c r="J47" s="52">
        <v>0</v>
      </c>
      <c r="K47" s="53">
        <v>0</v>
      </c>
      <c r="L47" s="88">
        <v>10000</v>
      </c>
      <c r="M47" s="52">
        <v>10000</v>
      </c>
      <c r="N47" s="52">
        <v>0</v>
      </c>
      <c r="O47" s="53">
        <v>0</v>
      </c>
      <c r="P47" s="121">
        <v>11000</v>
      </c>
      <c r="Q47" s="121">
        <v>12000</v>
      </c>
      <c r="R47" s="123"/>
      <c r="S47" s="279" t="s">
        <v>85</v>
      </c>
      <c r="T47" s="107">
        <v>3</v>
      </c>
      <c r="U47" s="108">
        <v>3</v>
      </c>
      <c r="V47" s="107">
        <v>3</v>
      </c>
      <c r="W47" s="3"/>
    </row>
    <row r="48" spans="1:23" ht="23.25" customHeight="1" thickBot="1">
      <c r="A48" s="299"/>
      <c r="B48" s="297"/>
      <c r="C48" s="269"/>
      <c r="D48" s="273"/>
      <c r="E48" s="238"/>
      <c r="F48" s="343"/>
      <c r="G48" s="87" t="s">
        <v>12</v>
      </c>
      <c r="H48" s="157">
        <f>SUM(H47)</f>
        <v>0</v>
      </c>
      <c r="I48" s="155">
        <f t="shared" ref="I48:P48" si="6">SUM(I47)</f>
        <v>0</v>
      </c>
      <c r="J48" s="115">
        <f t="shared" si="6"/>
        <v>0</v>
      </c>
      <c r="K48" s="156">
        <f t="shared" si="6"/>
        <v>0</v>
      </c>
      <c r="L48" s="115">
        <f t="shared" si="6"/>
        <v>10000</v>
      </c>
      <c r="M48" s="155">
        <f t="shared" si="6"/>
        <v>10000</v>
      </c>
      <c r="N48" s="155">
        <f t="shared" si="6"/>
        <v>0</v>
      </c>
      <c r="O48" s="156">
        <f t="shared" si="6"/>
        <v>0</v>
      </c>
      <c r="P48" s="119">
        <f t="shared" si="6"/>
        <v>11000</v>
      </c>
      <c r="Q48" s="119">
        <v>12000</v>
      </c>
      <c r="R48" s="51"/>
      <c r="S48" s="252"/>
      <c r="T48" s="28">
        <v>0</v>
      </c>
      <c r="U48" s="28">
        <v>0</v>
      </c>
      <c r="V48" s="28">
        <v>0</v>
      </c>
      <c r="W48" s="3"/>
    </row>
    <row r="49" spans="1:36" ht="20.25" customHeight="1">
      <c r="A49" s="280" t="s">
        <v>18</v>
      </c>
      <c r="B49" s="336" t="s">
        <v>19</v>
      </c>
      <c r="C49" s="335" t="s">
        <v>83</v>
      </c>
      <c r="D49" s="272" t="s">
        <v>69</v>
      </c>
      <c r="E49" s="236" t="s">
        <v>70</v>
      </c>
      <c r="F49" s="236" t="s">
        <v>79</v>
      </c>
      <c r="G49" s="24" t="s">
        <v>28</v>
      </c>
      <c r="H49" s="130">
        <v>0</v>
      </c>
      <c r="I49" s="52">
        <v>0</v>
      </c>
      <c r="J49" s="52">
        <v>0</v>
      </c>
      <c r="K49" s="54">
        <v>0</v>
      </c>
      <c r="L49" s="130">
        <v>25000</v>
      </c>
      <c r="M49" s="52">
        <v>25000</v>
      </c>
      <c r="N49" s="52">
        <v>0</v>
      </c>
      <c r="O49" s="54">
        <v>0</v>
      </c>
      <c r="P49" s="106">
        <v>25000</v>
      </c>
      <c r="Q49" s="54">
        <v>25000</v>
      </c>
      <c r="R49" s="121"/>
      <c r="S49" s="279" t="s">
        <v>74</v>
      </c>
      <c r="T49" s="107">
        <v>2</v>
      </c>
      <c r="U49" s="108">
        <v>2</v>
      </c>
      <c r="V49" s="107">
        <v>2</v>
      </c>
      <c r="W49" s="3"/>
    </row>
    <row r="50" spans="1:36" ht="22.5" customHeight="1" thickBot="1">
      <c r="A50" s="281"/>
      <c r="B50" s="337"/>
      <c r="C50" s="261"/>
      <c r="D50" s="273"/>
      <c r="E50" s="238"/>
      <c r="F50" s="238"/>
      <c r="G50" s="87" t="s">
        <v>12</v>
      </c>
      <c r="H50" s="157">
        <v>0</v>
      </c>
      <c r="I50" s="155">
        <v>0</v>
      </c>
      <c r="J50" s="155">
        <v>0</v>
      </c>
      <c r="K50" s="158">
        <v>0</v>
      </c>
      <c r="L50" s="157">
        <v>25000</v>
      </c>
      <c r="M50" s="155">
        <v>25000</v>
      </c>
      <c r="N50" s="155">
        <v>0</v>
      </c>
      <c r="O50" s="158">
        <v>0</v>
      </c>
      <c r="P50" s="119">
        <v>25000</v>
      </c>
      <c r="Q50" s="158">
        <v>25000</v>
      </c>
      <c r="R50" s="51"/>
      <c r="S50" s="252"/>
      <c r="T50" s="28"/>
      <c r="U50" s="28"/>
      <c r="V50" s="28"/>
      <c r="W50" s="3"/>
    </row>
    <row r="51" spans="1:36" ht="12" thickBot="1">
      <c r="A51" s="71" t="s">
        <v>18</v>
      </c>
      <c r="B51" s="72" t="s">
        <v>19</v>
      </c>
      <c r="C51" s="332" t="s">
        <v>13</v>
      </c>
      <c r="D51" s="333"/>
      <c r="E51" s="333"/>
      <c r="F51" s="333"/>
      <c r="G51" s="334"/>
      <c r="H51" s="124">
        <f>SUM(H35+H40+H42+H44+H46+H48+H50)</f>
        <v>317300</v>
      </c>
      <c r="I51" s="125">
        <f>SUM(I35+I40+I42+I44+I46+I48+I50)</f>
        <v>317300</v>
      </c>
      <c r="J51" s="125">
        <f t="shared" ref="J51:O51" si="7">SUM(J35+J42+J44+J48+J50)</f>
        <v>0</v>
      </c>
      <c r="K51" s="125">
        <f t="shared" si="7"/>
        <v>0</v>
      </c>
      <c r="L51" s="125">
        <f>SUM(L35+L40+L42+L44+L46+L48+L50)</f>
        <v>346500</v>
      </c>
      <c r="M51" s="125">
        <f>SUM(M35+M40+M42+M44+M46+M48+M50)</f>
        <v>346500</v>
      </c>
      <c r="N51" s="125">
        <f t="shared" si="7"/>
        <v>0</v>
      </c>
      <c r="O51" s="125">
        <f t="shared" si="7"/>
        <v>0</v>
      </c>
      <c r="P51" s="125">
        <f>SUM(P35+P40+P42+P44+P46+P48+P50)</f>
        <v>363000</v>
      </c>
      <c r="Q51" s="125">
        <f>SUM(Q35+Q40+Q42+Q44+Q46+Q48+Q50)</f>
        <v>369000</v>
      </c>
      <c r="R51" s="125" t="e">
        <f>R38+R42+#REF!+#REF!</f>
        <v>#REF!</v>
      </c>
      <c r="S51" s="126" t="s">
        <v>32</v>
      </c>
      <c r="T51" s="127" t="s">
        <v>32</v>
      </c>
      <c r="U51" s="128" t="s">
        <v>32</v>
      </c>
      <c r="V51" s="129" t="s">
        <v>32</v>
      </c>
      <c r="W51" s="3"/>
    </row>
    <row r="52" spans="1:36" ht="13.5" customHeight="1" thickBot="1">
      <c r="A52" s="329" t="s">
        <v>14</v>
      </c>
      <c r="B52" s="330"/>
      <c r="C52" s="330"/>
      <c r="D52" s="330"/>
      <c r="E52" s="330"/>
      <c r="F52" s="330"/>
      <c r="G52" s="331"/>
      <c r="H52" s="59">
        <f>SUM(H51+H32)</f>
        <v>1835200</v>
      </c>
      <c r="I52" s="59">
        <f>SUM(I32+I51)</f>
        <v>1811100</v>
      </c>
      <c r="J52" s="59">
        <f t="shared" ref="J52:Q52" si="8">SUM(J32+J51)</f>
        <v>1184000</v>
      </c>
      <c r="K52" s="59">
        <f t="shared" si="8"/>
        <v>24100</v>
      </c>
      <c r="L52" s="59">
        <f t="shared" si="8"/>
        <v>2079100</v>
      </c>
      <c r="M52" s="59">
        <f t="shared" si="8"/>
        <v>2036900</v>
      </c>
      <c r="N52" s="59">
        <f t="shared" si="8"/>
        <v>1286900</v>
      </c>
      <c r="O52" s="59">
        <f t="shared" si="8"/>
        <v>42200</v>
      </c>
      <c r="P52" s="59">
        <f t="shared" si="8"/>
        <v>2190100</v>
      </c>
      <c r="Q52" s="59">
        <f t="shared" si="8"/>
        <v>2214200</v>
      </c>
      <c r="R52" s="58" t="e">
        <f>R32+R51</f>
        <v>#REF!</v>
      </c>
      <c r="S52" s="30" t="s">
        <v>32</v>
      </c>
      <c r="T52" s="30" t="s">
        <v>32</v>
      </c>
      <c r="U52" s="30" t="s">
        <v>32</v>
      </c>
      <c r="V52" s="35" t="s">
        <v>32</v>
      </c>
      <c r="W52" s="3"/>
    </row>
    <row r="53" spans="1:36" ht="13.5" customHeight="1" thickBot="1">
      <c r="A53" s="293" t="s">
        <v>15</v>
      </c>
      <c r="B53" s="294"/>
      <c r="C53" s="294"/>
      <c r="D53" s="294"/>
      <c r="E53" s="294"/>
      <c r="F53" s="294"/>
      <c r="G53" s="295"/>
      <c r="H53" s="61">
        <f>H52</f>
        <v>1835200</v>
      </c>
      <c r="I53" s="60">
        <f t="shared" ref="I53:R53" si="9">I52</f>
        <v>1811100</v>
      </c>
      <c r="J53" s="60">
        <f t="shared" si="9"/>
        <v>1184000</v>
      </c>
      <c r="K53" s="60">
        <f t="shared" si="9"/>
        <v>24100</v>
      </c>
      <c r="L53" s="60">
        <f t="shared" si="9"/>
        <v>2079100</v>
      </c>
      <c r="M53" s="60">
        <f t="shared" si="9"/>
        <v>2036900</v>
      </c>
      <c r="N53" s="60">
        <f t="shared" si="9"/>
        <v>1286900</v>
      </c>
      <c r="O53" s="60">
        <f t="shared" si="9"/>
        <v>42200</v>
      </c>
      <c r="P53" s="61">
        <f t="shared" si="9"/>
        <v>2190100</v>
      </c>
      <c r="Q53" s="61">
        <f t="shared" ref="Q53" si="10">Q52</f>
        <v>2214200</v>
      </c>
      <c r="R53" s="60" t="e">
        <f t="shared" si="9"/>
        <v>#REF!</v>
      </c>
      <c r="S53" s="31" t="s">
        <v>32</v>
      </c>
      <c r="T53" s="31" t="s">
        <v>32</v>
      </c>
      <c r="U53" s="31" t="s">
        <v>32</v>
      </c>
      <c r="V53" s="37" t="s">
        <v>32</v>
      </c>
      <c r="W53" s="4"/>
    </row>
    <row r="54" spans="1:36" ht="14.25" customHeight="1">
      <c r="A54" s="85"/>
      <c r="B54" s="15"/>
      <c r="C54" s="15"/>
      <c r="D54" s="15"/>
      <c r="E54" s="15"/>
      <c r="F54" s="15"/>
      <c r="G54" s="15"/>
      <c r="H54" s="6"/>
      <c r="I54" s="6"/>
      <c r="J54" s="6"/>
      <c r="K54" s="6"/>
      <c r="L54" s="6"/>
      <c r="M54" s="6"/>
      <c r="N54" s="6"/>
      <c r="O54" s="6"/>
      <c r="P54" s="7"/>
      <c r="Q54" s="7"/>
      <c r="R54" s="8"/>
      <c r="S54" s="16"/>
      <c r="T54" s="9"/>
      <c r="U54" s="9"/>
      <c r="V54" s="9"/>
      <c r="W54" s="4"/>
    </row>
    <row r="55" spans="1:36" ht="11.25">
      <c r="A55" s="86"/>
      <c r="B55" s="86"/>
      <c r="C55" s="15"/>
      <c r="D55" s="15"/>
      <c r="E55" s="15"/>
      <c r="F55" s="15"/>
      <c r="G55" s="15"/>
      <c r="H55" s="6"/>
      <c r="I55" s="6"/>
      <c r="J55" s="6"/>
      <c r="K55" s="6"/>
      <c r="L55" s="6"/>
      <c r="M55" s="6"/>
      <c r="N55" s="6"/>
      <c r="O55" s="6"/>
      <c r="P55" s="7"/>
      <c r="Q55" s="7"/>
      <c r="R55" s="8"/>
      <c r="S55" s="16"/>
      <c r="T55" s="9"/>
      <c r="U55" s="9"/>
      <c r="V55" s="9"/>
      <c r="W55" s="4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</row>
    <row r="56" spans="1:36" s="10" customFormat="1">
      <c r="A56" s="5"/>
      <c r="B56" s="5"/>
      <c r="C56" s="3"/>
      <c r="D56" s="11"/>
      <c r="E56" s="3"/>
      <c r="F56" s="12"/>
      <c r="G56" s="3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4"/>
      <c r="T56" s="3"/>
      <c r="U56" s="3"/>
      <c r="V56" s="3"/>
    </row>
    <row r="57" spans="1:36" s="10" customFormat="1">
      <c r="A57" s="5"/>
      <c r="B57" s="5"/>
      <c r="C57" s="1"/>
      <c r="D57" s="13"/>
      <c r="E57" s="1"/>
      <c r="F57" s="14"/>
      <c r="G57" s="1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"/>
      <c r="T57" s="1"/>
      <c r="U57" s="1"/>
      <c r="V57" s="1"/>
    </row>
    <row r="58" spans="1:36">
      <c r="A58" s="3"/>
      <c r="B58" s="3"/>
      <c r="F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</row>
    <row r="59" spans="1:36">
      <c r="F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  <row r="60" spans="1:36">
      <c r="F60" s="14"/>
      <c r="H60" s="12"/>
      <c r="I60" s="14"/>
      <c r="J60" s="14"/>
      <c r="K60" s="14"/>
      <c r="L60" s="14"/>
      <c r="M60" s="14"/>
      <c r="N60" s="14"/>
      <c r="O60" s="14"/>
      <c r="P60" s="14"/>
      <c r="Q60" s="14"/>
      <c r="R60" s="14"/>
    </row>
    <row r="61" spans="1:36">
      <c r="F61" s="14"/>
      <c r="H61" s="14"/>
      <c r="I61" s="14"/>
      <c r="J61" s="14"/>
      <c r="K61" s="14"/>
      <c r="L61" s="12"/>
      <c r="M61" s="12"/>
      <c r="N61" s="14"/>
      <c r="O61" s="14"/>
      <c r="P61" s="14"/>
      <c r="Q61" s="14"/>
      <c r="R61" s="14"/>
      <c r="S61" s="3"/>
    </row>
    <row r="62" spans="1:36">
      <c r="F62" s="14"/>
      <c r="H62" s="14"/>
      <c r="I62" s="14"/>
      <c r="J62" s="14"/>
      <c r="K62" s="14"/>
      <c r="L62" s="12"/>
      <c r="M62" s="12"/>
      <c r="N62" s="12"/>
      <c r="O62" s="14"/>
      <c r="P62" s="14"/>
      <c r="Q62" s="14"/>
      <c r="R62" s="12"/>
      <c r="S62" s="3"/>
      <c r="T62" s="3"/>
    </row>
    <row r="63" spans="1:36">
      <c r="F63" s="14"/>
      <c r="H63" s="14"/>
      <c r="I63" s="14"/>
      <c r="J63" s="14"/>
      <c r="K63" s="14"/>
      <c r="L63" s="14"/>
      <c r="M63" s="12"/>
      <c r="N63" s="12"/>
      <c r="O63" s="14"/>
      <c r="P63" s="14"/>
      <c r="Q63" s="14"/>
      <c r="R63" s="14"/>
    </row>
    <row r="64" spans="1:36">
      <c r="F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</row>
    <row r="65" spans="6:18">
      <c r="F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</row>
    <row r="66" spans="6:18">
      <c r="F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</row>
    <row r="67" spans="6:18">
      <c r="F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</sheetData>
  <mergeCells count="151">
    <mergeCell ref="F28:F29"/>
    <mergeCell ref="S28:S29"/>
    <mergeCell ref="A39:A40"/>
    <mergeCell ref="B39:B40"/>
    <mergeCell ref="F39:F40"/>
    <mergeCell ref="C30:C31"/>
    <mergeCell ref="C34:C35"/>
    <mergeCell ref="C33:Q33"/>
    <mergeCell ref="D34:D35"/>
    <mergeCell ref="E34:E35"/>
    <mergeCell ref="F34:F35"/>
    <mergeCell ref="L34:L35"/>
    <mergeCell ref="O34:O35"/>
    <mergeCell ref="N34:N35"/>
    <mergeCell ref="M34:M35"/>
    <mergeCell ref="P34:P35"/>
    <mergeCell ref="Q34:Q35"/>
    <mergeCell ref="S39:S40"/>
    <mergeCell ref="S34:S35"/>
    <mergeCell ref="D39:D40"/>
    <mergeCell ref="E39:E40"/>
    <mergeCell ref="C28:C29"/>
    <mergeCell ref="D28:D29"/>
    <mergeCell ref="E28:E29"/>
    <mergeCell ref="A52:G52"/>
    <mergeCell ref="C51:G51"/>
    <mergeCell ref="C41:C42"/>
    <mergeCell ref="B49:B50"/>
    <mergeCell ref="A45:A46"/>
    <mergeCell ref="B45:B46"/>
    <mergeCell ref="D41:D42"/>
    <mergeCell ref="D49:D50"/>
    <mergeCell ref="E41:E42"/>
    <mergeCell ref="E49:E50"/>
    <mergeCell ref="F49:F50"/>
    <mergeCell ref="D43:D44"/>
    <mergeCell ref="C49:C50"/>
    <mergeCell ref="B47:B48"/>
    <mergeCell ref="C47:C48"/>
    <mergeCell ref="A47:A48"/>
    <mergeCell ref="D47:D48"/>
    <mergeCell ref="E47:E48"/>
    <mergeCell ref="F47:F48"/>
    <mergeCell ref="C45:C46"/>
    <mergeCell ref="D45:D46"/>
    <mergeCell ref="E45:E46"/>
    <mergeCell ref="E43:E44"/>
    <mergeCell ref="F43:F44"/>
    <mergeCell ref="B20:B22"/>
    <mergeCell ref="A23:A25"/>
    <mergeCell ref="B23:B25"/>
    <mergeCell ref="A26:A27"/>
    <mergeCell ref="B26:B27"/>
    <mergeCell ref="A34:A35"/>
    <mergeCell ref="B34:B35"/>
    <mergeCell ref="A30:A31"/>
    <mergeCell ref="B30:B31"/>
    <mergeCell ref="A28:A29"/>
    <mergeCell ref="B28:B29"/>
    <mergeCell ref="A53:G53"/>
    <mergeCell ref="B43:B44"/>
    <mergeCell ref="A43:A44"/>
    <mergeCell ref="G8:G10"/>
    <mergeCell ref="C14:V14"/>
    <mergeCell ref="E15:E17"/>
    <mergeCell ref="E8:E10"/>
    <mergeCell ref="A12:V12"/>
    <mergeCell ref="B13:V13"/>
    <mergeCell ref="A18:A19"/>
    <mergeCell ref="B18:B19"/>
    <mergeCell ref="A15:A17"/>
    <mergeCell ref="B15:B17"/>
    <mergeCell ref="D15:D17"/>
    <mergeCell ref="M9:N9"/>
    <mergeCell ref="Q8:R10"/>
    <mergeCell ref="C23:C25"/>
    <mergeCell ref="S18:S19"/>
    <mergeCell ref="T9:V9"/>
    <mergeCell ref="D8:D10"/>
    <mergeCell ref="I9:J9"/>
    <mergeCell ref="A20:A22"/>
    <mergeCell ref="C26:C27"/>
    <mergeCell ref="F45:F46"/>
    <mergeCell ref="S43:S44"/>
    <mergeCell ref="S45:S46"/>
    <mergeCell ref="A49:A50"/>
    <mergeCell ref="S47:S48"/>
    <mergeCell ref="S49:S50"/>
    <mergeCell ref="S41:S42"/>
    <mergeCell ref="D30:D31"/>
    <mergeCell ref="A41:A42"/>
    <mergeCell ref="B41:B42"/>
    <mergeCell ref="A36:A38"/>
    <mergeCell ref="B36:B38"/>
    <mergeCell ref="C18:C19"/>
    <mergeCell ref="D26:D27"/>
    <mergeCell ref="F26:F27"/>
    <mergeCell ref="E26:E27"/>
    <mergeCell ref="F23:F25"/>
    <mergeCell ref="D23:D25"/>
    <mergeCell ref="E23:E25"/>
    <mergeCell ref="S20:S22"/>
    <mergeCell ref="E20:E22"/>
    <mergeCell ref="S26:S27"/>
    <mergeCell ref="F18:F19"/>
    <mergeCell ref="E18:E19"/>
    <mergeCell ref="D18:D19"/>
    <mergeCell ref="V20:V21"/>
    <mergeCell ref="F41:F42"/>
    <mergeCell ref="D37:D38"/>
    <mergeCell ref="F37:F38"/>
    <mergeCell ref="S37:S38"/>
    <mergeCell ref="E37:E38"/>
    <mergeCell ref="K9:K10"/>
    <mergeCell ref="F20:F22"/>
    <mergeCell ref="E30:E31"/>
    <mergeCell ref="F30:F31"/>
    <mergeCell ref="S30:S31"/>
    <mergeCell ref="T23:T24"/>
    <mergeCell ref="U23:U24"/>
    <mergeCell ref="V23:V24"/>
    <mergeCell ref="S23:S25"/>
    <mergeCell ref="C32:G32"/>
    <mergeCell ref="H9:H10"/>
    <mergeCell ref="C8:C10"/>
    <mergeCell ref="C20:C22"/>
    <mergeCell ref="D20:D22"/>
    <mergeCell ref="U20:U21"/>
    <mergeCell ref="T20:T21"/>
    <mergeCell ref="C37:C38"/>
    <mergeCell ref="C39:C40"/>
    <mergeCell ref="R1:V1"/>
    <mergeCell ref="S15:S17"/>
    <mergeCell ref="A11:V11"/>
    <mergeCell ref="P8:P10"/>
    <mergeCell ref="A2:V2"/>
    <mergeCell ref="A3:V3"/>
    <mergeCell ref="A4:V4"/>
    <mergeCell ref="A5:V5"/>
    <mergeCell ref="S9:S10"/>
    <mergeCell ref="O9:O10"/>
    <mergeCell ref="H8:K8"/>
    <mergeCell ref="L8:O8"/>
    <mergeCell ref="A6:V6"/>
    <mergeCell ref="A7:V7"/>
    <mergeCell ref="A8:A10"/>
    <mergeCell ref="B8:B10"/>
    <mergeCell ref="F8:F10"/>
    <mergeCell ref="F15:F17"/>
    <mergeCell ref="S8:V8"/>
    <mergeCell ref="L9:L10"/>
  </mergeCells>
  <phoneticPr fontId="0" type="noConversion"/>
  <conditionalFormatting sqref="A3:V3 S9">
    <cfRule type="cellIs" dxfId="0" priority="1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51181102362204722"/>
  <pageSetup paperSize="9" scale="75" orientation="landscape" r:id="rId1"/>
  <headerFooter alignWithMargins="0">
    <oddHeader>&amp;C&amp;P</oddHeader>
  </headerFooter>
  <rowBreaks count="1" manualBreakCount="1">
    <brk id="2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 pr.</vt:lpstr>
      <vt:lpstr>'3 pr.'!Print_Area</vt:lpstr>
      <vt:lpstr>'3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2020-06-26T07:43:44Z</cp:lastPrinted>
  <dcterms:created xsi:type="dcterms:W3CDTF">1996-10-14T23:33:28Z</dcterms:created>
  <dcterms:modified xsi:type="dcterms:W3CDTF">2020-06-26T07:44:00Z</dcterms:modified>
</cp:coreProperties>
</file>