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0" yWindow="-150" windowWidth="15135" windowHeight="9300"/>
  </bookViews>
  <sheets>
    <sheet name="4 pr." sheetId="4" r:id="rId1"/>
  </sheets>
  <definedNames>
    <definedName name="_xlnm.Print_Area" localSheetId="0">'4 pr.'!$A$1:$U$107</definedName>
    <definedName name="_xlnm.Print_Titles" localSheetId="0">'4 pr.'!$8:$10</definedName>
  </definedNames>
  <calcPr calcId="125725"/>
</workbook>
</file>

<file path=xl/calcChain.xml><?xml version="1.0" encoding="utf-8"?>
<calcChain xmlns="http://schemas.openxmlformats.org/spreadsheetml/2006/main">
  <c r="I67" i="4"/>
  <c r="J67"/>
  <c r="K67"/>
  <c r="L67"/>
  <c r="M67"/>
  <c r="N67"/>
  <c r="O67"/>
  <c r="P67"/>
  <c r="Q67"/>
  <c r="H67"/>
  <c r="I105"/>
  <c r="J105"/>
  <c r="L105"/>
  <c r="M105"/>
  <c r="N105"/>
  <c r="P105"/>
  <c r="Q105"/>
  <c r="H105"/>
  <c r="H84"/>
  <c r="H85" s="1"/>
  <c r="Q104"/>
  <c r="O104"/>
  <c r="O105" s="1"/>
  <c r="K104"/>
  <c r="K105" s="1"/>
  <c r="O101"/>
  <c r="K101"/>
  <c r="O98"/>
  <c r="K98"/>
  <c r="O95"/>
  <c r="K95"/>
  <c r="O92"/>
  <c r="K92"/>
  <c r="O89"/>
  <c r="K89"/>
  <c r="Q84"/>
  <c r="Q85" s="1"/>
  <c r="P84"/>
  <c r="P85" s="1"/>
  <c r="O84"/>
  <c r="O85" s="1"/>
  <c r="N84"/>
  <c r="N85" s="1"/>
  <c r="M84"/>
  <c r="M85" s="1"/>
  <c r="L84"/>
  <c r="L85" s="1"/>
  <c r="K84"/>
  <c r="K85" s="1"/>
  <c r="J84"/>
  <c r="J85" s="1"/>
  <c r="I84"/>
  <c r="I85" s="1"/>
  <c r="Q56" l="1"/>
  <c r="P56"/>
  <c r="M56"/>
  <c r="N56"/>
  <c r="O56"/>
  <c r="L56"/>
  <c r="I56"/>
  <c r="J56"/>
  <c r="K56"/>
  <c r="H56"/>
  <c r="H58"/>
  <c r="I58"/>
  <c r="J58"/>
  <c r="K58"/>
  <c r="M58"/>
  <c r="N58"/>
  <c r="O58"/>
  <c r="P58"/>
  <c r="Q58"/>
  <c r="L58"/>
  <c r="I29"/>
  <c r="J29"/>
  <c r="K29"/>
  <c r="L29"/>
  <c r="M29"/>
  <c r="N29"/>
  <c r="O29"/>
  <c r="P29"/>
  <c r="Q29"/>
  <c r="H29"/>
  <c r="L22"/>
  <c r="M22"/>
  <c r="N22"/>
  <c r="O22"/>
  <c r="P17"/>
  <c r="P22"/>
  <c r="P25"/>
  <c r="P27"/>
  <c r="P35"/>
  <c r="P37"/>
  <c r="P39"/>
  <c r="P41"/>
  <c r="P43"/>
  <c r="P45"/>
  <c r="P47"/>
  <c r="P49"/>
  <c r="P51"/>
  <c r="P53"/>
  <c r="P62"/>
  <c r="P64"/>
  <c r="P69"/>
  <c r="P71"/>
  <c r="P73"/>
  <c r="P77"/>
  <c r="P80" s="1"/>
  <c r="P79"/>
  <c r="Q17"/>
  <c r="Q22"/>
  <c r="Q25"/>
  <c r="Q27"/>
  <c r="Q35"/>
  <c r="Q37"/>
  <c r="Q39"/>
  <c r="Q41"/>
  <c r="Q43"/>
  <c r="Q45"/>
  <c r="Q47"/>
  <c r="Q49"/>
  <c r="Q51"/>
  <c r="Q53"/>
  <c r="Q62"/>
  <c r="Q64"/>
  <c r="Q69"/>
  <c r="Q71"/>
  <c r="Q73"/>
  <c r="Q77"/>
  <c r="Q79"/>
  <c r="I79"/>
  <c r="J79"/>
  <c r="K79"/>
  <c r="M79"/>
  <c r="N79"/>
  <c r="O77"/>
  <c r="I77"/>
  <c r="I80" s="1"/>
  <c r="J77"/>
  <c r="J80" s="1"/>
  <c r="K77"/>
  <c r="K80" s="1"/>
  <c r="L77"/>
  <c r="L80" s="1"/>
  <c r="M77"/>
  <c r="M80" s="1"/>
  <c r="N77"/>
  <c r="N80" s="1"/>
  <c r="N17"/>
  <c r="N25"/>
  <c r="N27"/>
  <c r="N35"/>
  <c r="N37"/>
  <c r="N39"/>
  <c r="N41"/>
  <c r="N43"/>
  <c r="N45"/>
  <c r="N47"/>
  <c r="N49"/>
  <c r="N51"/>
  <c r="N53"/>
  <c r="N62"/>
  <c r="N69"/>
  <c r="N71"/>
  <c r="N73"/>
  <c r="I73"/>
  <c r="J73"/>
  <c r="K73"/>
  <c r="L73"/>
  <c r="M73"/>
  <c r="O73"/>
  <c r="I71"/>
  <c r="J71"/>
  <c r="K71"/>
  <c r="L71"/>
  <c r="M71"/>
  <c r="O71"/>
  <c r="I69"/>
  <c r="J69"/>
  <c r="K69"/>
  <c r="L69"/>
  <c r="M69"/>
  <c r="O69"/>
  <c r="I64"/>
  <c r="J64"/>
  <c r="K64"/>
  <c r="L64"/>
  <c r="M64"/>
  <c r="N64"/>
  <c r="O64"/>
  <c r="I62"/>
  <c r="J62"/>
  <c r="K62"/>
  <c r="K74" s="1"/>
  <c r="L62"/>
  <c r="M62"/>
  <c r="O62"/>
  <c r="O74" s="1"/>
  <c r="I53"/>
  <c r="J53"/>
  <c r="K53"/>
  <c r="L53"/>
  <c r="M53"/>
  <c r="O53"/>
  <c r="I51"/>
  <c r="J51"/>
  <c r="K51"/>
  <c r="L51"/>
  <c r="M51"/>
  <c r="O51"/>
  <c r="I49"/>
  <c r="J49"/>
  <c r="K49"/>
  <c r="L49"/>
  <c r="M49"/>
  <c r="O49"/>
  <c r="I47"/>
  <c r="J47"/>
  <c r="K47"/>
  <c r="L47"/>
  <c r="M47"/>
  <c r="O47"/>
  <c r="I45"/>
  <c r="J45"/>
  <c r="K45"/>
  <c r="L45"/>
  <c r="M45"/>
  <c r="O45"/>
  <c r="I43"/>
  <c r="J43"/>
  <c r="K43"/>
  <c r="L43"/>
  <c r="M43"/>
  <c r="O43"/>
  <c r="I41"/>
  <c r="J41"/>
  <c r="K41"/>
  <c r="L41"/>
  <c r="M41"/>
  <c r="O41"/>
  <c r="I39"/>
  <c r="J39"/>
  <c r="K39"/>
  <c r="L39"/>
  <c r="M39"/>
  <c r="O39"/>
  <c r="I37"/>
  <c r="J37"/>
  <c r="K37"/>
  <c r="L37"/>
  <c r="M37"/>
  <c r="O37"/>
  <c r="I35"/>
  <c r="J35"/>
  <c r="K35"/>
  <c r="L35"/>
  <c r="M35"/>
  <c r="O35"/>
  <c r="I31"/>
  <c r="J31"/>
  <c r="K31"/>
  <c r="L31"/>
  <c r="M31"/>
  <c r="N31"/>
  <c r="O31"/>
  <c r="P31"/>
  <c r="Q31"/>
  <c r="I27"/>
  <c r="J27"/>
  <c r="K27"/>
  <c r="L27"/>
  <c r="O27"/>
  <c r="I25"/>
  <c r="J25"/>
  <c r="K25"/>
  <c r="L25"/>
  <c r="M25"/>
  <c r="O25"/>
  <c r="I22"/>
  <c r="J22"/>
  <c r="K22"/>
  <c r="I17"/>
  <c r="J17"/>
  <c r="K17"/>
  <c r="L17"/>
  <c r="M17"/>
  <c r="O17"/>
  <c r="H79"/>
  <c r="H77"/>
  <c r="H73"/>
  <c r="H71"/>
  <c r="H69"/>
  <c r="H64"/>
  <c r="H62"/>
  <c r="H53"/>
  <c r="H51"/>
  <c r="H49"/>
  <c r="H47"/>
  <c r="H45"/>
  <c r="H43"/>
  <c r="H41"/>
  <c r="H39"/>
  <c r="H37"/>
  <c r="H35"/>
  <c r="H31"/>
  <c r="H27"/>
  <c r="H25"/>
  <c r="H22"/>
  <c r="H17"/>
  <c r="H74" l="1"/>
  <c r="J74"/>
  <c r="I74"/>
  <c r="L32"/>
  <c r="Q74"/>
  <c r="P74"/>
  <c r="M74"/>
  <c r="L74"/>
  <c r="L106" s="1"/>
  <c r="N74"/>
  <c r="H80"/>
  <c r="H32"/>
  <c r="O32"/>
  <c r="O106" s="1"/>
  <c r="O80"/>
  <c r="J32"/>
  <c r="M32"/>
  <c r="K32"/>
  <c r="I32"/>
  <c r="N32"/>
  <c r="P32"/>
  <c r="Q32"/>
  <c r="Q80"/>
  <c r="M106" l="1"/>
  <c r="M107" s="1"/>
  <c r="K106"/>
  <c r="K107" s="1"/>
  <c r="H106"/>
  <c r="H107" s="1"/>
  <c r="P106"/>
  <c r="P107" s="1"/>
  <c r="I106"/>
  <c r="I107" s="1"/>
  <c r="N106"/>
  <c r="N107" s="1"/>
  <c r="J106"/>
  <c r="J107" s="1"/>
  <c r="Q106"/>
  <c r="Q107" s="1"/>
  <c r="L107"/>
  <c r="O107"/>
</calcChain>
</file>

<file path=xl/sharedStrings.xml><?xml version="1.0" encoding="utf-8"?>
<sst xmlns="http://schemas.openxmlformats.org/spreadsheetml/2006/main" count="382" uniqueCount="143">
  <si>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</si>
  <si>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</si>
  <si>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</si>
  <si>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</si>
  <si>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</si>
  <si>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</si>
  <si>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</si>
  <si>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</si>
  <si>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</si>
  <si>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</si>
  <si>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</si>
  <si>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</si>
  <si>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</si>
  <si>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SB</t>
  </si>
  <si>
    <t>Iš viso uždaviniui:</t>
  </si>
  <si>
    <t>Iš viso tikslui:</t>
  </si>
  <si>
    <t>Iš viso programai:</t>
  </si>
  <si>
    <t>01.01.01.03.</t>
  </si>
  <si>
    <t>01.03.03.02.</t>
  </si>
  <si>
    <t>Gyventojų registro tvarkymas ir duomenų valstybės registrui teikimas</t>
  </si>
  <si>
    <t>Archyvinių dokumentų teikimas</t>
  </si>
  <si>
    <t xml:space="preserve">Duomenų teikimas valstybinės pagalbos suteikimo registrui </t>
  </si>
  <si>
    <t>Valstybinės kalbos vartojimo ir taisyklingumo kontrolė</t>
  </si>
  <si>
    <t>Civilinės būklės aktų registras</t>
  </si>
  <si>
    <t>Gyvenamosios vietos deklaravimas</t>
  </si>
  <si>
    <t>Pirminė teisinė pagalba</t>
  </si>
  <si>
    <t>02.02.01.01.</t>
  </si>
  <si>
    <t>Mobilizacijos administravimas</t>
  </si>
  <si>
    <t>11</t>
  </si>
  <si>
    <t>12</t>
  </si>
  <si>
    <t>14</t>
  </si>
  <si>
    <t>Palūkanos</t>
  </si>
  <si>
    <t>iš viso:</t>
  </si>
  <si>
    <t xml:space="preserve">Iš viso uždaviniui </t>
  </si>
  <si>
    <t>Savivaldybės tarybos darbo organizavimas</t>
  </si>
  <si>
    <t>Savivaldybės administracijos darbo organizavimas</t>
  </si>
  <si>
    <t xml:space="preserve"> -</t>
  </si>
  <si>
    <t>1</t>
  </si>
  <si>
    <t>2</t>
  </si>
  <si>
    <t>3</t>
  </si>
  <si>
    <t>4</t>
  </si>
  <si>
    <t>5</t>
  </si>
  <si>
    <t>6</t>
  </si>
  <si>
    <t>7</t>
  </si>
  <si>
    <t>8</t>
  </si>
  <si>
    <t>9</t>
  </si>
  <si>
    <t>-</t>
  </si>
  <si>
    <t>1 lentelė</t>
  </si>
  <si>
    <t>01.03.02.01</t>
  </si>
  <si>
    <t>SP</t>
  </si>
  <si>
    <t>Ilgalaikės paskolos</t>
  </si>
  <si>
    <t>01.07.01.01</t>
  </si>
  <si>
    <t>03.02.01.01</t>
  </si>
  <si>
    <t>Finansinių įsipareigojimų vykdymo savalaikiškumas, proc.</t>
  </si>
  <si>
    <t>SB (deleg)</t>
  </si>
  <si>
    <t>Valstybės dotacijų, skirtų vykdyti valstybinėms (perduotoms savivaldybėms) funkcijoms, įsisavinimas, proc.</t>
  </si>
  <si>
    <t>Civilinės saugos organizavimas</t>
  </si>
  <si>
    <t>Valstybinės žemės ir kito valstybinio turto valdymas, naudojimas ir disponavimas patikėjimo teise</t>
  </si>
  <si>
    <t>03.01.01.01.</t>
  </si>
  <si>
    <t>Viešosios tvarkos užtikrinimas ir prevencija</t>
  </si>
  <si>
    <t>Efektyviai organizuoti savivaldybės darbą</t>
  </si>
  <si>
    <t>Užtikrinti sklandų savivaldybės darbo organizavimą ir įgyvendinamų funkcijų vykdymą</t>
  </si>
  <si>
    <t>Užtikrinti prisiimtų finansinių įsipareigojimų vykdymą</t>
  </si>
  <si>
    <r>
      <t>2 Strateginis tikslas. Efektyviai spręsti gyventojų problemas, aktyvinti bendruomeninę, kultūrinę ir sportinę veiklą</t>
    </r>
    <r>
      <rPr>
        <b/>
        <i/>
        <sz val="8"/>
        <rFont val="Times New Roman"/>
        <family val="1"/>
        <charset val="186"/>
      </rPr>
      <t xml:space="preserve">                   </t>
    </r>
  </si>
  <si>
    <t>Mero fondo panaudojimas, proc.</t>
  </si>
  <si>
    <t>Prienų rajono savivaldybės balsų skaičius dalininkų susirinkimuose</t>
  </si>
  <si>
    <t xml:space="preserve">Priešgaisrinių tarnybų organizavimas </t>
  </si>
  <si>
    <t>1.4</t>
  </si>
  <si>
    <t>Savivaldybės tarybos narių skaičius</t>
  </si>
  <si>
    <t>Savivaldybės administracijos darbuotojų (etatų) skaičius</t>
  </si>
  <si>
    <t>Regioninės plėtros programos įgyvendinimas</t>
  </si>
  <si>
    <t>13</t>
  </si>
  <si>
    <t>15</t>
  </si>
  <si>
    <t>Teritorijos, kuriose užtikrinama viešoji tvarka, plotas kv. km</t>
  </si>
  <si>
    <t>4 Programa. Savivaldybės pagrindinių funkcijų vykdymo ir valdymo tobulinimo programa</t>
  </si>
  <si>
    <t>(savivaldybės, padalinio, įstaigos pavadinimas)</t>
  </si>
  <si>
    <t>SAVIVALDYBĖS PAGRINDINIŲ FUNKCIJŲ VYKDYMO IR VALDYMO TOBULINIMO PROGRAMOS NR. 4</t>
  </si>
  <si>
    <t>TIKSLŲ, UŽDAVINIŲ, PRIEMONIŲ ASIGNAVIMŲ IR PRODUKTO VERTINIMO KRITERIJŲ SUVESTINĖ</t>
  </si>
  <si>
    <t>Pavadinimas</t>
  </si>
  <si>
    <t>Žemės ūkio funkcijų vykdymas</t>
  </si>
  <si>
    <t>04.02.01.01</t>
  </si>
  <si>
    <t xml:space="preserve">Pašalintų melioracijos gedimų skaičius </t>
  </si>
  <si>
    <t>Lengvatinis keleivių vežimas ir nuostolių dengimas</t>
  </si>
  <si>
    <t>BDK</t>
  </si>
  <si>
    <t xml:space="preserve">Mero fondas </t>
  </si>
  <si>
    <t>10.09.01.01.</t>
  </si>
  <si>
    <t>21</t>
  </si>
  <si>
    <t>Jaunimo teisių apsauga</t>
  </si>
  <si>
    <t>Vaikų teisių apsauga</t>
  </si>
  <si>
    <t>Įsiskolinimo sumažėjimas proc.</t>
  </si>
  <si>
    <t>Įgyvendinti LR įstatymais ir kitais teisės aktais savivaldybei priskirtas funkcijas</t>
  </si>
  <si>
    <t>VB</t>
  </si>
  <si>
    <t>Administracijos direktoriaus fondas</t>
  </si>
  <si>
    <t>01.01.01.09.</t>
  </si>
  <si>
    <t>01.03.02.09.</t>
  </si>
  <si>
    <t>04.01.01.01.</t>
  </si>
  <si>
    <t>01.06.01.02.</t>
  </si>
  <si>
    <t>01.06.01.02</t>
  </si>
  <si>
    <t>02.01.01.04.</t>
  </si>
  <si>
    <t>04.02.01.04.</t>
  </si>
  <si>
    <t>01.06.01.03.</t>
  </si>
  <si>
    <t xml:space="preserve">2020-iesiems m. </t>
  </si>
  <si>
    <t>Pateiktų rekomendacijų įgyvendinimas (proc.)</t>
  </si>
  <si>
    <t>Prižiūrėti, ar teisėtai, efektyviai, ekonomiškai ir rezultatyviai valdomas ir naudojamas savivalkdybės turtas bei patikėjimo teise valdomas valstybės turtas, kaip vykdomas savivaldybės biudžetas ir naudojami kiti piniginiai ištekliai</t>
  </si>
  <si>
    <t>Savivaldybės kontrolės ir audito tarnybos veiklos organizavimas, atliekant finansinius ir veiklos auditus bei kitas kontrolės funkcijas</t>
  </si>
  <si>
    <t>Užtikrinti administracinės naštos priemonių įgyvendinimą</t>
  </si>
  <si>
    <t>Prienų rajono savivaldybės tarybos ir Administracijos direktoriaus priimtų teisės aktų, kuriuose numatyti informaciniai įpareigojimai asmeniui, analizė  įvertinant perteklinius bei kitus informacinius įsipareigojimus ir jų pakeitimas esant reikalui</t>
  </si>
  <si>
    <t>04.01.02.01</t>
  </si>
  <si>
    <t>Priemonių įgyvendinimas (proc.)</t>
  </si>
  <si>
    <t>Asmenų aptarnavimo vieno langelio principu kokybės gerinimas</t>
  </si>
  <si>
    <t>04.01.02.02</t>
  </si>
  <si>
    <t>6, 13</t>
  </si>
  <si>
    <t>Visų administracinių paslaugų aprašų ir elektroninių prašymų formų parengimas arba modifikavimas (esant poreikiui) bei viešo jų prieinamumo užtikrinimas</t>
  </si>
  <si>
    <t>04.01.02.03</t>
  </si>
  <si>
    <t>Asmenų informavimas apie galimybę atlikti informacinio įpareigojimo veiksmus naudojantis elektroninėmis paslaugomis Savivaldybės interneto svetainėje ir skatinimas asmenis atlikti veiksmus elektroninėje erdvėje</t>
  </si>
  <si>
    <t>04.01.02.04</t>
  </si>
  <si>
    <t>8, 13, 17-26</t>
  </si>
  <si>
    <t>Licencijų ir leidimų išdavimas per optimaliai trumpiausią laiką nelaukiant, kol sueis įstatymo nustatytas terminas</t>
  </si>
  <si>
    <t>04.01.02.05</t>
  </si>
  <si>
    <t xml:space="preserve">Prieigos prie informacinių sistemų MEPIS, INFOSTATYBA ir kt. įdiegimas Savivaldybės interneto svetainės skiltyje „Paslaugos“  </t>
  </si>
  <si>
    <t>04.01.02.06</t>
  </si>
  <si>
    <t>Direktoriaus  fondo panaudojimas, proc.</t>
  </si>
  <si>
    <t>2021-ųjų m. asignavimų projektas</t>
  </si>
  <si>
    <t>Erdvinių duomenų rinkinio tvarkymas</t>
  </si>
  <si>
    <t>04.02.01.02</t>
  </si>
  <si>
    <t>2019-ųjų m. asignavimai( EUR)</t>
  </si>
  <si>
    <t xml:space="preserve">2020-ųjų m. asignavimų projektas, Eur </t>
  </si>
  <si>
    <t>2022-ųjų m. asignavimų projektas</t>
  </si>
  <si>
    <t>2019-iesiems m.</t>
  </si>
  <si>
    <t xml:space="preserve">2021-iesiems m. </t>
  </si>
  <si>
    <t>Tarpinstitucinio koordinatoriaus pareigybei išlaikyti</t>
  </si>
  <si>
    <t>09.08.01.01.</t>
  </si>
  <si>
    <t>SB (valst)</t>
  </si>
  <si>
    <t>24</t>
  </si>
  <si>
    <t>01.06.01.04.</t>
  </si>
  <si>
    <t>25</t>
  </si>
  <si>
    <t>Melioracijos statinių(sistemų) rinktuvų avarinis remontas</t>
  </si>
  <si>
    <t>18-26</t>
  </si>
  <si>
    <t>2, 8, 9, 10, 13, 15, 30, 18-26</t>
  </si>
  <si>
    <t>2, 9, 30, 18-26</t>
  </si>
  <si>
    <t>2, 30</t>
  </si>
  <si>
    <t>2020-2022 M. PRIENŲ RAJONO SAVIVALDYBĖS</t>
  </si>
  <si>
    <t>PATVIRTINTA
Prienų rajono savivaldybės tarybos
2020  m. birželio 25 d. sprendimu Nr. T3-169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</si>
</sst>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0.0"/>
  </numFmts>
  <fonts count="14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72">
    <xf numFmtId="0" fontId="0" fillId="0" borderId="0" xfId="0"/>
    <xf numFmtId="165" fontId="4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165" fontId="4" fillId="4" borderId="5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165" fontId="4" fillId="0" borderId="10" xfId="0" applyNumberFormat="1" applyFont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49" fontId="3" fillId="2" borderId="18" xfId="0" applyNumberFormat="1" applyFont="1" applyFill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 wrapText="1"/>
    </xf>
    <xf numFmtId="165" fontId="3" fillId="4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4" fillId="0" borderId="20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4" borderId="24" xfId="1" applyNumberFormat="1" applyFont="1" applyFill="1" applyBorder="1" applyAlignment="1">
      <alignment horizontal="center" vertical="center"/>
    </xf>
    <xf numFmtId="165" fontId="4" fillId="4" borderId="25" xfId="1" applyNumberFormat="1" applyFont="1" applyFill="1" applyBorder="1" applyAlignment="1">
      <alignment horizontal="center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4" borderId="5" xfId="1" applyNumberFormat="1" applyFont="1" applyFill="1" applyBorder="1" applyAlignment="1">
      <alignment horizontal="center" vertical="center"/>
    </xf>
    <xf numFmtId="165" fontId="3" fillId="2" borderId="32" xfId="0" applyNumberFormat="1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65" fontId="4" fillId="4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5" fontId="4" fillId="4" borderId="36" xfId="0" applyNumberFormat="1" applyFont="1" applyFill="1" applyBorder="1" applyAlignment="1">
      <alignment horizontal="center" vertical="center"/>
    </xf>
    <xf numFmtId="1" fontId="3" fillId="2" borderId="37" xfId="0" applyNumberFormat="1" applyFont="1" applyFill="1" applyBorder="1" applyAlignment="1">
      <alignment horizontal="center" vertical="center"/>
    </xf>
    <xf numFmtId="1" fontId="3" fillId="3" borderId="38" xfId="0" applyNumberFormat="1" applyFont="1" applyFill="1" applyBorder="1" applyAlignment="1">
      <alignment horizontal="center" vertical="center"/>
    </xf>
    <xf numFmtId="165" fontId="3" fillId="5" borderId="38" xfId="0" applyNumberFormat="1" applyFont="1" applyFill="1" applyBorder="1" applyAlignment="1">
      <alignment horizontal="center" vertical="center"/>
    </xf>
    <xf numFmtId="1" fontId="3" fillId="2" borderId="39" xfId="0" applyNumberFormat="1" applyFont="1" applyFill="1" applyBorder="1" applyAlignment="1">
      <alignment horizontal="center" vertical="center"/>
    </xf>
    <xf numFmtId="1" fontId="3" fillId="3" borderId="40" xfId="0" applyNumberFormat="1" applyFont="1" applyFill="1" applyBorder="1" applyAlignment="1">
      <alignment horizontal="center" vertical="center"/>
    </xf>
    <xf numFmtId="165" fontId="3" fillId="2" borderId="37" xfId="0" applyNumberFormat="1" applyFont="1" applyFill="1" applyBorder="1" applyAlignment="1">
      <alignment horizontal="center" vertical="center" wrapText="1"/>
    </xf>
    <xf numFmtId="165" fontId="3" fillId="3" borderId="38" xfId="0" applyNumberFormat="1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center" vertical="center"/>
    </xf>
    <xf numFmtId="165" fontId="3" fillId="4" borderId="41" xfId="0" applyNumberFormat="1" applyFont="1" applyFill="1" applyBorder="1" applyAlignment="1">
      <alignment horizontal="center" vertical="center" wrapText="1"/>
    </xf>
    <xf numFmtId="165" fontId="4" fillId="4" borderId="43" xfId="0" applyNumberFormat="1" applyFont="1" applyFill="1" applyBorder="1" applyAlignment="1">
      <alignment horizontal="center" vertical="center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44" xfId="0" applyNumberFormat="1" applyFont="1" applyFill="1" applyBorder="1" applyAlignment="1">
      <alignment horizontal="center" vertical="center"/>
    </xf>
    <xf numFmtId="165" fontId="4" fillId="4" borderId="49" xfId="0" applyNumberFormat="1" applyFont="1" applyFill="1" applyBorder="1" applyAlignment="1">
      <alignment horizontal="center" vertical="center"/>
    </xf>
    <xf numFmtId="165" fontId="3" fillId="2" borderId="38" xfId="0" applyNumberFormat="1" applyFont="1" applyFill="1" applyBorder="1" applyAlignment="1">
      <alignment horizontal="center" vertical="center"/>
    </xf>
    <xf numFmtId="165" fontId="3" fillId="2" borderId="51" xfId="0" applyNumberFormat="1" applyFont="1" applyFill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/>
    </xf>
    <xf numFmtId="1" fontId="4" fillId="4" borderId="24" xfId="1" applyNumberFormat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25" xfId="1" applyNumberFormat="1" applyFont="1" applyFill="1" applyBorder="1" applyAlignment="1">
      <alignment horizontal="center" vertical="center"/>
    </xf>
    <xf numFmtId="1" fontId="4" fillId="4" borderId="48" xfId="1" applyNumberFormat="1" applyFont="1" applyFill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52" xfId="0" applyNumberFormat="1" applyFont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4" fillId="0" borderId="24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1" fontId="4" fillId="0" borderId="26" xfId="1" applyNumberFormat="1" applyFont="1" applyFill="1" applyBorder="1" applyAlignment="1">
      <alignment horizontal="center" vertical="center"/>
    </xf>
    <xf numFmtId="1" fontId="4" fillId="6" borderId="16" xfId="1" applyNumberFormat="1" applyFont="1" applyFill="1" applyBorder="1" applyAlignment="1">
      <alignment horizontal="center" vertical="center"/>
    </xf>
    <xf numFmtId="1" fontId="4" fillId="4" borderId="24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" fontId="4" fillId="4" borderId="25" xfId="0" applyNumberFormat="1" applyFont="1" applyFill="1" applyBorder="1" applyAlignment="1">
      <alignment horizontal="center" vertical="center"/>
    </xf>
    <xf numFmtId="1" fontId="4" fillId="4" borderId="48" xfId="0" applyNumberFormat="1" applyFont="1" applyFill="1" applyBorder="1" applyAlignment="1">
      <alignment horizontal="center" vertical="center"/>
    </xf>
    <xf numFmtId="1" fontId="4" fillId="0" borderId="48" xfId="1" applyNumberFormat="1" applyFont="1" applyFill="1" applyBorder="1" applyAlignment="1">
      <alignment horizontal="center" vertical="center"/>
    </xf>
    <xf numFmtId="1" fontId="4" fillId="0" borderId="3" xfId="1" applyNumberFormat="1" applyFont="1" applyFill="1" applyBorder="1" applyAlignment="1">
      <alignment horizontal="center" vertical="center"/>
    </xf>
    <xf numFmtId="1" fontId="4" fillId="0" borderId="16" xfId="1" applyNumberFormat="1" applyFont="1" applyFill="1" applyBorder="1" applyAlignment="1">
      <alignment horizontal="center" vertical="center"/>
    </xf>
    <xf numFmtId="1" fontId="4" fillId="4" borderId="27" xfId="1" applyNumberFormat="1" applyFont="1" applyFill="1" applyBorder="1" applyAlignment="1">
      <alignment horizontal="center" vertical="center"/>
    </xf>
    <xf numFmtId="1" fontId="4" fillId="4" borderId="28" xfId="1" applyNumberFormat="1" applyFont="1" applyFill="1" applyBorder="1" applyAlignment="1">
      <alignment horizontal="center" vertical="center"/>
    </xf>
    <xf numFmtId="1" fontId="4" fillId="4" borderId="42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4" fillId="0" borderId="46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4" fillId="6" borderId="52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4" borderId="27" xfId="0" applyNumberFormat="1" applyFont="1" applyFill="1" applyBorder="1" applyAlignment="1">
      <alignment horizontal="center" vertical="center"/>
    </xf>
    <xf numFmtId="1" fontId="4" fillId="4" borderId="31" xfId="0" applyNumberFormat="1" applyFont="1" applyFill="1" applyBorder="1" applyAlignment="1">
      <alignment horizontal="center" vertical="center"/>
    </xf>
    <xf numFmtId="1" fontId="4" fillId="4" borderId="28" xfId="0" applyNumberFormat="1" applyFont="1" applyFill="1" applyBorder="1" applyAlignment="1">
      <alignment horizontal="center" vertical="center"/>
    </xf>
    <xf numFmtId="1" fontId="4" fillId="4" borderId="42" xfId="0" applyNumberFormat="1" applyFont="1" applyFill="1" applyBorder="1" applyAlignment="1">
      <alignment horizontal="center" vertical="center"/>
    </xf>
    <xf numFmtId="1" fontId="4" fillId="4" borderId="43" xfId="0" applyNumberFormat="1" applyFont="1" applyFill="1" applyBorder="1" applyAlignment="1">
      <alignment horizontal="center" vertical="center"/>
    </xf>
    <xf numFmtId="1" fontId="3" fillId="2" borderId="40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4" borderId="29" xfId="1" applyNumberFormat="1" applyFont="1" applyFill="1" applyBorder="1" applyAlignment="1">
      <alignment horizontal="center" vertical="center"/>
    </xf>
    <xf numFmtId="1" fontId="4" fillId="4" borderId="4" xfId="1" applyNumberFormat="1" applyFont="1" applyFill="1" applyBorder="1" applyAlignment="1">
      <alignment horizontal="center" vertical="center"/>
    </xf>
    <xf numFmtId="1" fontId="4" fillId="4" borderId="30" xfId="1" applyNumberFormat="1" applyFont="1" applyFill="1" applyBorder="1" applyAlignment="1">
      <alignment horizontal="center" vertical="center"/>
    </xf>
    <xf numFmtId="1" fontId="3" fillId="3" borderId="1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1" fontId="3" fillId="5" borderId="40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3" fillId="5" borderId="38" xfId="0" applyNumberFormat="1" applyFont="1" applyFill="1" applyBorder="1" applyAlignment="1">
      <alignment horizontal="center" vertical="center"/>
    </xf>
    <xf numFmtId="1" fontId="4" fillId="4" borderId="52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165" fontId="4" fillId="9" borderId="5" xfId="0" applyNumberFormat="1" applyFont="1" applyFill="1" applyBorder="1" applyAlignment="1">
      <alignment horizontal="center" vertical="center"/>
    </xf>
    <xf numFmtId="165" fontId="4" fillId="9" borderId="52" xfId="0" applyNumberFormat="1" applyFont="1" applyFill="1" applyBorder="1" applyAlignment="1">
      <alignment horizontal="center" vertical="center"/>
    </xf>
    <xf numFmtId="165" fontId="4" fillId="9" borderId="16" xfId="0" applyNumberFormat="1" applyFont="1" applyFill="1" applyBorder="1" applyAlignment="1">
      <alignment horizontal="center" vertical="center"/>
    </xf>
    <xf numFmtId="1" fontId="4" fillId="4" borderId="52" xfId="1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52" xfId="1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45" xfId="0" applyNumberFormat="1" applyFont="1" applyBorder="1" applyAlignment="1">
      <alignment horizontal="center" vertical="center"/>
    </xf>
    <xf numFmtId="1" fontId="4" fillId="0" borderId="48" xfId="0" applyNumberFormat="1" applyFont="1" applyFill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165" fontId="4" fillId="9" borderId="8" xfId="0" applyNumberFormat="1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1" fontId="4" fillId="9" borderId="26" xfId="0" applyNumberFormat="1" applyFont="1" applyFill="1" applyBorder="1" applyAlignment="1">
      <alignment horizontal="center" vertical="center"/>
    </xf>
    <xf numFmtId="1" fontId="4" fillId="9" borderId="16" xfId="0" applyNumberFormat="1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" fontId="4" fillId="9" borderId="52" xfId="0" applyNumberFormat="1" applyFont="1" applyFill="1" applyBorder="1" applyAlignment="1">
      <alignment horizontal="center" vertical="center"/>
    </xf>
    <xf numFmtId="165" fontId="3" fillId="10" borderId="8" xfId="0" applyNumberFormat="1" applyFont="1" applyFill="1" applyBorder="1" applyAlignment="1">
      <alignment horizontal="center" vertical="center" wrapText="1"/>
    </xf>
    <xf numFmtId="1" fontId="4" fillId="10" borderId="24" xfId="1" applyNumberFormat="1" applyFont="1" applyFill="1" applyBorder="1" applyAlignment="1">
      <alignment horizontal="center" vertical="center"/>
    </xf>
    <xf numFmtId="1" fontId="4" fillId="10" borderId="5" xfId="1" applyNumberFormat="1" applyFont="1" applyFill="1" applyBorder="1" applyAlignment="1">
      <alignment horizontal="center" vertical="center"/>
    </xf>
    <xf numFmtId="1" fontId="4" fillId="10" borderId="52" xfId="1" applyNumberFormat="1" applyFont="1" applyFill="1" applyBorder="1" applyAlignment="1">
      <alignment horizontal="center" vertical="center"/>
    </xf>
    <xf numFmtId="165" fontId="4" fillId="10" borderId="16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4" fillId="10" borderId="24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1" fontId="4" fillId="10" borderId="26" xfId="0" applyNumberFormat="1" applyFont="1" applyFill="1" applyBorder="1" applyAlignment="1">
      <alignment horizontal="center" vertical="center"/>
    </xf>
    <xf numFmtId="1" fontId="5" fillId="10" borderId="5" xfId="0" applyNumberFormat="1" applyFont="1" applyFill="1" applyBorder="1" applyAlignment="1">
      <alignment horizontal="center" vertical="center"/>
    </xf>
    <xf numFmtId="1" fontId="4" fillId="10" borderId="16" xfId="0" applyNumberFormat="1" applyFont="1" applyFill="1" applyBorder="1" applyAlignment="1">
      <alignment horizontal="center" vertical="center"/>
    </xf>
    <xf numFmtId="165" fontId="4" fillId="9" borderId="26" xfId="0" applyNumberFormat="1" applyFont="1" applyFill="1" applyBorder="1" applyAlignment="1">
      <alignment horizontal="center" vertical="center"/>
    </xf>
    <xf numFmtId="165" fontId="4" fillId="4" borderId="52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6" borderId="46" xfId="0" applyNumberFormat="1" applyFont="1" applyFill="1" applyBorder="1" applyAlignment="1">
      <alignment horizontal="center" vertical="center"/>
    </xf>
    <xf numFmtId="165" fontId="4" fillId="6" borderId="20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1" fontId="4" fillId="6" borderId="24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4" borderId="70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 vertical="center"/>
    </xf>
    <xf numFmtId="1" fontId="5" fillId="4" borderId="25" xfId="0" applyNumberFormat="1" applyFont="1" applyFill="1" applyBorder="1" applyAlignment="1">
      <alignment horizontal="center" vertical="center"/>
    </xf>
    <xf numFmtId="1" fontId="4" fillId="4" borderId="26" xfId="1" applyNumberFormat="1" applyFont="1" applyFill="1" applyBorder="1" applyAlignment="1">
      <alignment horizontal="center" vertical="center"/>
    </xf>
    <xf numFmtId="1" fontId="4" fillId="4" borderId="71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" fontId="5" fillId="4" borderId="16" xfId="0" applyNumberFormat="1" applyFont="1" applyFill="1" applyBorder="1" applyAlignment="1">
      <alignment horizontal="center" vertical="center"/>
    </xf>
    <xf numFmtId="1" fontId="4" fillId="4" borderId="33" xfId="0" applyNumberFormat="1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left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5" fontId="4" fillId="9" borderId="46" xfId="0" applyNumberFormat="1" applyFont="1" applyFill="1" applyBorder="1" applyAlignment="1">
      <alignment horizontal="left" vertical="center" wrapText="1"/>
    </xf>
    <xf numFmtId="165" fontId="4" fillId="9" borderId="5" xfId="0" applyNumberFormat="1" applyFont="1" applyFill="1" applyBorder="1" applyAlignment="1">
      <alignment horizontal="left" vertical="center" wrapText="1"/>
    </xf>
    <xf numFmtId="165" fontId="3" fillId="2" borderId="13" xfId="0" applyNumberFormat="1" applyFont="1" applyFill="1" applyBorder="1" applyAlignment="1">
      <alignment horizontal="center" vertical="center"/>
    </xf>
    <xf numFmtId="165" fontId="3" fillId="2" borderId="34" xfId="0" applyNumberFormat="1" applyFont="1" applyFill="1" applyBorder="1" applyAlignment="1">
      <alignment horizontal="center" vertical="center"/>
    </xf>
    <xf numFmtId="1" fontId="4" fillId="0" borderId="59" xfId="0" applyNumberFormat="1" applyFont="1" applyBorder="1" applyAlignment="1">
      <alignment horizontal="center" vertical="center"/>
    </xf>
    <xf numFmtId="1" fontId="4" fillId="0" borderId="49" xfId="0" applyNumberFormat="1" applyFont="1" applyBorder="1" applyAlignment="1">
      <alignment horizontal="center" vertical="center"/>
    </xf>
    <xf numFmtId="49" fontId="3" fillId="3" borderId="48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3" borderId="45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left" vertical="center" wrapText="1"/>
    </xf>
    <xf numFmtId="165" fontId="3" fillId="3" borderId="62" xfId="0" applyNumberFormat="1" applyFont="1" applyFill="1" applyBorder="1" applyAlignment="1">
      <alignment horizontal="left" vertical="center" wrapText="1"/>
    </xf>
    <xf numFmtId="165" fontId="3" fillId="3" borderId="38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165" fontId="4" fillId="0" borderId="23" xfId="0" applyNumberFormat="1" applyFont="1" applyFill="1" applyBorder="1" applyAlignment="1">
      <alignment horizontal="left" vertical="center" wrapText="1"/>
    </xf>
    <xf numFmtId="165" fontId="4" fillId="0" borderId="63" xfId="0" applyNumberFormat="1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165" fontId="4" fillId="0" borderId="43" xfId="0" applyNumberFormat="1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 wrapText="1"/>
    </xf>
    <xf numFmtId="165" fontId="4" fillId="0" borderId="53" xfId="0" applyNumberFormat="1" applyFont="1" applyFill="1" applyBorder="1" applyAlignment="1">
      <alignment horizontal="left" vertical="center" wrapText="1"/>
    </xf>
    <xf numFmtId="165" fontId="4" fillId="0" borderId="24" xfId="0" applyNumberFormat="1" applyFont="1" applyFill="1" applyBorder="1" applyAlignment="1">
      <alignment horizontal="left" vertical="center" wrapText="1"/>
    </xf>
    <xf numFmtId="165" fontId="4" fillId="0" borderId="46" xfId="0" applyNumberFormat="1" applyFont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65" fontId="4" fillId="0" borderId="31" xfId="0" applyNumberFormat="1" applyFont="1" applyFill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4" xfId="0" applyNumberFormat="1" applyFont="1" applyBorder="1" applyAlignment="1">
      <alignment horizontal="center" vertical="center" textRotation="90" wrapText="1"/>
    </xf>
    <xf numFmtId="0" fontId="11" fillId="0" borderId="59" xfId="0" applyFont="1" applyBorder="1" applyAlignment="1">
      <alignment horizontal="center" vertical="center" textRotation="90" wrapText="1"/>
    </xf>
    <xf numFmtId="0" fontId="11" fillId="0" borderId="39" xfId="0" applyFont="1" applyBorder="1" applyAlignment="1">
      <alignment horizontal="center" vertical="center" textRotation="90" wrapText="1"/>
    </xf>
    <xf numFmtId="0" fontId="11" fillId="0" borderId="55" xfId="0" applyFont="1" applyBorder="1" applyAlignment="1">
      <alignment horizontal="center" vertical="center" textRotation="90" wrapText="1"/>
    </xf>
    <xf numFmtId="1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vertical="center" wrapText="1"/>
    </xf>
    <xf numFmtId="165" fontId="4" fillId="0" borderId="43" xfId="0" applyNumberFormat="1" applyFont="1" applyFill="1" applyBorder="1" applyAlignment="1">
      <alignment horizontal="center" vertical="center" wrapText="1"/>
    </xf>
    <xf numFmtId="165" fontId="4" fillId="0" borderId="39" xfId="0" applyNumberFormat="1" applyFont="1" applyFill="1" applyBorder="1" applyAlignment="1">
      <alignment horizontal="center" vertical="center" wrapText="1"/>
    </xf>
    <xf numFmtId="165" fontId="3" fillId="3" borderId="35" xfId="0" applyNumberFormat="1" applyFont="1" applyFill="1" applyBorder="1" applyAlignment="1">
      <alignment horizontal="center" vertical="center"/>
    </xf>
    <xf numFmtId="165" fontId="3" fillId="3" borderId="62" xfId="0" applyNumberFormat="1" applyFont="1" applyFill="1" applyBorder="1" applyAlignment="1">
      <alignment horizontal="center" vertical="center"/>
    </xf>
    <xf numFmtId="165" fontId="3" fillId="3" borderId="38" xfId="0" applyNumberFormat="1" applyFont="1" applyFill="1" applyBorder="1" applyAlignment="1">
      <alignment horizontal="center" vertical="center"/>
    </xf>
    <xf numFmtId="165" fontId="7" fillId="2" borderId="54" xfId="0" applyNumberFormat="1" applyFont="1" applyFill="1" applyBorder="1" applyAlignment="1">
      <alignment horizontal="left" vertical="center" wrapText="1"/>
    </xf>
    <xf numFmtId="165" fontId="7" fillId="2" borderId="62" xfId="0" applyNumberFormat="1" applyFont="1" applyFill="1" applyBorder="1" applyAlignment="1">
      <alignment horizontal="left" vertical="center" wrapText="1"/>
    </xf>
    <xf numFmtId="165" fontId="7" fillId="2" borderId="38" xfId="0" applyNumberFormat="1" applyFont="1" applyFill="1" applyBorder="1" applyAlignment="1">
      <alignment horizontal="left" vertical="center" wrapText="1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49" fontId="3" fillId="9" borderId="48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5" fontId="4" fillId="0" borderId="31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65" fontId="3" fillId="2" borderId="54" xfId="0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165" fontId="3" fillId="2" borderId="64" xfId="0" applyNumberFormat="1" applyFont="1" applyFill="1" applyBorder="1" applyAlignment="1">
      <alignment horizontal="left" vertical="center" wrapText="1"/>
    </xf>
    <xf numFmtId="165" fontId="3" fillId="2" borderId="65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left" vertical="center" wrapText="1"/>
    </xf>
    <xf numFmtId="165" fontId="3" fillId="2" borderId="62" xfId="0" applyNumberFormat="1" applyFont="1" applyFill="1" applyBorder="1" applyAlignment="1">
      <alignment horizontal="left" vertical="center" wrapText="1"/>
    </xf>
    <xf numFmtId="165" fontId="3" fillId="2" borderId="66" xfId="0" applyNumberFormat="1" applyFont="1" applyFill="1" applyBorder="1" applyAlignment="1">
      <alignment horizontal="left" vertical="center" wrapText="1"/>
    </xf>
    <xf numFmtId="49" fontId="3" fillId="0" borderId="45" xfId="0" applyNumberFormat="1" applyFont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65" fontId="4" fillId="0" borderId="43" xfId="0" applyNumberFormat="1" applyFont="1" applyFill="1" applyBorder="1" applyAlignment="1">
      <alignment horizontal="left" vertical="center" wrapText="1"/>
    </xf>
    <xf numFmtId="0" fontId="13" fillId="0" borderId="39" xfId="0" applyFont="1" applyBorder="1"/>
    <xf numFmtId="165" fontId="3" fillId="5" borderId="54" xfId="0" applyNumberFormat="1" applyFont="1" applyFill="1" applyBorder="1" applyAlignment="1">
      <alignment horizontal="center" vertical="center"/>
    </xf>
    <xf numFmtId="165" fontId="3" fillId="5" borderId="6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4" fillId="0" borderId="39" xfId="0" applyNumberFormat="1" applyFont="1" applyFill="1" applyBorder="1" applyAlignment="1">
      <alignment horizontal="left" vertical="center" wrapText="1"/>
    </xf>
    <xf numFmtId="165" fontId="4" fillId="0" borderId="49" xfId="0" applyNumberFormat="1" applyFont="1" applyFill="1" applyBorder="1" applyAlignment="1">
      <alignment horizontal="left" vertical="center" wrapText="1"/>
    </xf>
    <xf numFmtId="0" fontId="4" fillId="0" borderId="57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165" fontId="7" fillId="2" borderId="35" xfId="0" applyNumberFormat="1" applyFont="1" applyFill="1" applyBorder="1" applyAlignment="1">
      <alignment horizontal="left" vertical="center" wrapText="1"/>
    </xf>
    <xf numFmtId="165" fontId="7" fillId="2" borderId="65" xfId="0" applyNumberFormat="1" applyFont="1" applyFill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27" xfId="0" applyNumberFormat="1" applyFont="1" applyFill="1" applyBorder="1" applyAlignment="1">
      <alignment horizontal="left" vertical="center" wrapText="1"/>
    </xf>
    <xf numFmtId="165" fontId="4" fillId="0" borderId="61" xfId="0" applyNumberFormat="1" applyFont="1" applyFill="1" applyBorder="1" applyAlignment="1">
      <alignment horizontal="left" vertical="center" wrapText="1"/>
    </xf>
    <xf numFmtId="2" fontId="4" fillId="0" borderId="42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65" fontId="4" fillId="6" borderId="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center" vertical="center"/>
    </xf>
    <xf numFmtId="49" fontId="3" fillId="2" borderId="67" xfId="0" applyNumberFormat="1" applyFont="1" applyFill="1" applyBorder="1" applyAlignment="1">
      <alignment horizontal="center" vertical="center"/>
    </xf>
    <xf numFmtId="49" fontId="3" fillId="2" borderId="68" xfId="0" applyNumberFormat="1" applyFont="1" applyFill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165" fontId="4" fillId="0" borderId="31" xfId="0" applyNumberFormat="1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Border="1" applyAlignment="1">
      <alignment horizontal="center" vertical="center" wrapText="1"/>
    </xf>
    <xf numFmtId="165" fontId="4" fillId="9" borderId="59" xfId="0" applyNumberFormat="1" applyFont="1" applyFill="1" applyBorder="1" applyAlignment="1">
      <alignment horizontal="center" vertical="center"/>
    </xf>
    <xf numFmtId="165" fontId="4" fillId="9" borderId="49" xfId="0" applyNumberFormat="1" applyFont="1" applyFill="1" applyBorder="1" applyAlignment="1">
      <alignment horizontal="center" vertical="center"/>
    </xf>
    <xf numFmtId="1" fontId="4" fillId="9" borderId="59" xfId="0" applyNumberFormat="1" applyFont="1" applyFill="1" applyBorder="1" applyAlignment="1">
      <alignment horizontal="center" vertical="center"/>
    </xf>
    <xf numFmtId="1" fontId="4" fillId="9" borderId="49" xfId="0" applyNumberFormat="1" applyFont="1" applyFill="1" applyBorder="1" applyAlignment="1">
      <alignment horizontal="center" vertical="center"/>
    </xf>
    <xf numFmtId="165" fontId="4" fillId="9" borderId="31" xfId="0" applyNumberFormat="1" applyFont="1" applyFill="1" applyBorder="1" applyAlignment="1">
      <alignment horizontal="left" vertical="center" wrapText="1"/>
    </xf>
    <xf numFmtId="165" fontId="4" fillId="9" borderId="18" xfId="0" applyNumberFormat="1" applyFont="1" applyFill="1" applyBorder="1" applyAlignment="1">
      <alignment horizontal="left" vertical="center" wrapText="1"/>
    </xf>
    <xf numFmtId="165" fontId="4" fillId="9" borderId="20" xfId="0" applyNumberFormat="1" applyFont="1" applyFill="1" applyBorder="1" applyAlignment="1">
      <alignment horizontal="left" vertical="center" wrapText="1"/>
    </xf>
    <xf numFmtId="165" fontId="4" fillId="9" borderId="31" xfId="0" applyNumberFormat="1" applyFont="1" applyFill="1" applyBorder="1" applyAlignment="1">
      <alignment horizontal="center" vertical="center" wrapText="1"/>
    </xf>
    <xf numFmtId="165" fontId="4" fillId="9" borderId="18" xfId="0" applyNumberFormat="1" applyFont="1" applyFill="1" applyBorder="1" applyAlignment="1">
      <alignment horizontal="center" vertical="center" wrapText="1"/>
    </xf>
    <xf numFmtId="165" fontId="4" fillId="9" borderId="20" xfId="0" applyNumberFormat="1" applyFont="1" applyFill="1" applyBorder="1" applyAlignment="1">
      <alignment horizontal="center" vertical="center" wrapText="1"/>
    </xf>
    <xf numFmtId="1" fontId="4" fillId="9" borderId="31" xfId="0" applyNumberFormat="1" applyFont="1" applyFill="1" applyBorder="1" applyAlignment="1">
      <alignment horizontal="center"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1" fontId="4" fillId="9" borderId="20" xfId="0" applyNumberFormat="1" applyFont="1" applyFill="1" applyBorder="1" applyAlignment="1">
      <alignment horizontal="center" vertical="center" wrapText="1"/>
    </xf>
    <xf numFmtId="165" fontId="4" fillId="9" borderId="43" xfId="0" applyNumberFormat="1" applyFont="1" applyFill="1" applyBorder="1" applyAlignment="1">
      <alignment horizontal="left" vertical="center" wrapText="1"/>
    </xf>
    <xf numFmtId="165" fontId="4" fillId="9" borderId="39" xfId="0" applyNumberFormat="1" applyFont="1" applyFill="1" applyBorder="1" applyAlignment="1">
      <alignment horizontal="left" vertical="center" wrapText="1"/>
    </xf>
    <xf numFmtId="165" fontId="4" fillId="9" borderId="49" xfId="0" applyNumberFormat="1" applyFont="1" applyFill="1" applyBorder="1" applyAlignment="1">
      <alignment horizontal="left" vertical="center" wrapText="1"/>
    </xf>
    <xf numFmtId="165" fontId="4" fillId="0" borderId="15" xfId="0" applyNumberFormat="1" applyFont="1" applyFill="1" applyBorder="1" applyAlignment="1">
      <alignment horizontal="left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65" fontId="4" fillId="0" borderId="33" xfId="0" applyNumberFormat="1" applyFont="1" applyFill="1" applyBorder="1" applyAlignment="1">
      <alignment horizontal="left" vertical="center" wrapText="1"/>
    </xf>
    <xf numFmtId="49" fontId="3" fillId="0" borderId="29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/>
    </xf>
    <xf numFmtId="165" fontId="3" fillId="2" borderId="54" xfId="0" applyNumberFormat="1" applyFont="1" applyFill="1" applyBorder="1" applyAlignment="1">
      <alignment horizontal="left" vertical="center" wrapText="1"/>
    </xf>
    <xf numFmtId="165" fontId="3" fillId="2" borderId="38" xfId="0" applyNumberFormat="1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3" fillId="8" borderId="54" xfId="0" applyNumberFormat="1" applyFont="1" applyFill="1" applyBorder="1" applyAlignment="1">
      <alignment horizontal="left" vertical="center" wrapText="1"/>
    </xf>
    <xf numFmtId="165" fontId="3" fillId="8" borderId="62" xfId="0" applyNumberFormat="1" applyFont="1" applyFill="1" applyBorder="1" applyAlignment="1">
      <alignment horizontal="left" vertical="center" wrapText="1"/>
    </xf>
    <xf numFmtId="165" fontId="3" fillId="8" borderId="38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49" fontId="4" fillId="0" borderId="12" xfId="0" applyNumberFormat="1" applyFont="1" applyBorder="1" applyAlignment="1">
      <alignment horizontal="center" vertical="center" textRotation="90" wrapText="1"/>
    </xf>
    <xf numFmtId="165" fontId="3" fillId="7" borderId="54" xfId="0" applyNumberFormat="1" applyFont="1" applyFill="1" applyBorder="1" applyAlignment="1">
      <alignment horizontal="left" vertical="center" wrapText="1"/>
    </xf>
    <xf numFmtId="165" fontId="3" fillId="7" borderId="62" xfId="0" applyNumberFormat="1" applyFont="1" applyFill="1" applyBorder="1" applyAlignment="1">
      <alignment horizontal="left" vertical="center" wrapText="1"/>
    </xf>
    <xf numFmtId="165" fontId="3" fillId="7" borderId="38" xfId="0" applyNumberFormat="1" applyFont="1" applyFill="1" applyBorder="1" applyAlignment="1">
      <alignment horizontal="left" vertical="center" wrapText="1"/>
    </xf>
    <xf numFmtId="49" fontId="3" fillId="2" borderId="18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left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59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49" fontId="3" fillId="2" borderId="69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4"/>
    <cellStyle name="Normal" xfId="0" builtinId="0"/>
    <cellStyle name="Normal 2" xfId="3"/>
    <cellStyle name="Normal_Sheet1" xfId="2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123"/>
  <sheetViews>
    <sheetView tabSelected="1" zoomScaleSheetLayoutView="100" workbookViewId="0">
      <selection activeCell="A4" sqref="A4:U4"/>
    </sheetView>
  </sheetViews>
  <sheetFormatPr defaultRowHeight="11.25"/>
  <cols>
    <col min="1" max="1" width="3.7109375" style="16" customWidth="1"/>
    <col min="2" max="2" width="3.28515625" style="16" customWidth="1"/>
    <col min="3" max="3" width="3.140625" style="16" customWidth="1"/>
    <col min="4" max="4" width="16" style="3" customWidth="1"/>
    <col min="5" max="5" width="5.28515625" style="3" customWidth="1"/>
    <col min="6" max="6" width="5.140625" style="3" customWidth="1"/>
    <col min="7" max="8" width="8.42578125" style="3" customWidth="1"/>
    <col min="9" max="9" width="9.140625" style="3"/>
    <col min="10" max="10" width="8" style="3" customWidth="1"/>
    <col min="11" max="11" width="8.42578125" style="3" customWidth="1"/>
    <col min="12" max="12" width="8.140625" style="3" customWidth="1"/>
    <col min="13" max="13" width="7" style="3" customWidth="1"/>
    <col min="14" max="14" width="9.140625" style="3"/>
    <col min="15" max="15" width="7.85546875" style="3" customWidth="1"/>
    <col min="16" max="16" width="8" style="3" customWidth="1"/>
    <col min="17" max="17" width="7.7109375" style="3" customWidth="1"/>
    <col min="18" max="18" width="21.140625" style="3" customWidth="1"/>
    <col min="19" max="19" width="6.42578125" style="3" customWidth="1"/>
    <col min="20" max="20" width="6.28515625" style="3" customWidth="1"/>
    <col min="21" max="21" width="6" style="3" customWidth="1"/>
    <col min="22" max="16384" width="9.140625" style="3"/>
  </cols>
  <sheetData>
    <row r="1" spans="1:22" ht="33.75" customHeight="1">
      <c r="Q1" s="43"/>
      <c r="R1" s="284" t="s">
        <v>142</v>
      </c>
      <c r="S1" s="284"/>
      <c r="T1" s="284"/>
      <c r="U1" s="284"/>
    </row>
    <row r="2" spans="1:22" ht="10.5" customHeight="1">
      <c r="A2" s="301" t="s">
        <v>47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</row>
    <row r="3" spans="1:22" s="4" customFormat="1" ht="13.5" customHeight="1">
      <c r="A3" s="302" t="s">
        <v>141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</row>
    <row r="4" spans="1:22" s="39" customFormat="1" ht="15.75" customHeight="1">
      <c r="A4" s="305" t="s">
        <v>75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1:22" s="4" customFormat="1" ht="13.5" customHeight="1">
      <c r="A5" s="302" t="s">
        <v>76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</row>
    <row r="6" spans="1:22" s="4" customFormat="1" ht="11.25" customHeight="1">
      <c r="A6" s="303" t="s">
        <v>77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</row>
    <row r="7" spans="1:22" ht="13.5" customHeight="1" thickBot="1">
      <c r="A7" s="287"/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</row>
    <row r="8" spans="1:22" ht="24" customHeight="1">
      <c r="A8" s="357" t="s">
        <v>0</v>
      </c>
      <c r="B8" s="239" t="s">
        <v>1</v>
      </c>
      <c r="C8" s="239" t="s">
        <v>2</v>
      </c>
      <c r="D8" s="307" t="s">
        <v>3</v>
      </c>
      <c r="E8" s="291" t="s">
        <v>4</v>
      </c>
      <c r="F8" s="349" t="s">
        <v>5</v>
      </c>
      <c r="G8" s="215" t="s">
        <v>6</v>
      </c>
      <c r="H8" s="296" t="s">
        <v>125</v>
      </c>
      <c r="I8" s="297"/>
      <c r="J8" s="297"/>
      <c r="K8" s="298"/>
      <c r="L8" s="296" t="s">
        <v>126</v>
      </c>
      <c r="M8" s="297"/>
      <c r="N8" s="297"/>
      <c r="O8" s="298"/>
      <c r="P8" s="242" t="s">
        <v>122</v>
      </c>
      <c r="Q8" s="242" t="s">
        <v>127</v>
      </c>
      <c r="R8" s="235" t="s">
        <v>7</v>
      </c>
      <c r="S8" s="236"/>
      <c r="T8" s="236"/>
      <c r="U8" s="237"/>
    </row>
    <row r="9" spans="1:22" ht="18" customHeight="1">
      <c r="A9" s="358"/>
      <c r="B9" s="240"/>
      <c r="C9" s="240"/>
      <c r="D9" s="308"/>
      <c r="E9" s="292"/>
      <c r="F9" s="350"/>
      <c r="G9" s="216"/>
      <c r="H9" s="299" t="s">
        <v>8</v>
      </c>
      <c r="I9" s="352" t="s">
        <v>9</v>
      </c>
      <c r="J9" s="353"/>
      <c r="K9" s="288" t="s">
        <v>10</v>
      </c>
      <c r="L9" s="299" t="s">
        <v>8</v>
      </c>
      <c r="M9" s="238" t="s">
        <v>9</v>
      </c>
      <c r="N9" s="238"/>
      <c r="O9" s="288" t="s">
        <v>10</v>
      </c>
      <c r="P9" s="243"/>
      <c r="Q9" s="243"/>
      <c r="R9" s="312" t="s">
        <v>78</v>
      </c>
      <c r="S9" s="238" t="s">
        <v>11</v>
      </c>
      <c r="T9" s="238"/>
      <c r="U9" s="290"/>
    </row>
    <row r="10" spans="1:22" ht="90.75" customHeight="1" thickBot="1">
      <c r="A10" s="359"/>
      <c r="B10" s="241"/>
      <c r="C10" s="241"/>
      <c r="D10" s="309"/>
      <c r="E10" s="293"/>
      <c r="F10" s="351"/>
      <c r="G10" s="217"/>
      <c r="H10" s="300"/>
      <c r="I10" s="26" t="s">
        <v>8</v>
      </c>
      <c r="J10" s="27" t="s">
        <v>12</v>
      </c>
      <c r="K10" s="289"/>
      <c r="L10" s="300"/>
      <c r="M10" s="26" t="s">
        <v>8</v>
      </c>
      <c r="N10" s="27" t="s">
        <v>12</v>
      </c>
      <c r="O10" s="289"/>
      <c r="P10" s="244"/>
      <c r="Q10" s="244"/>
      <c r="R10" s="313"/>
      <c r="S10" s="18" t="s">
        <v>128</v>
      </c>
      <c r="T10" s="18" t="s">
        <v>101</v>
      </c>
      <c r="U10" s="28" t="s">
        <v>129</v>
      </c>
    </row>
    <row r="11" spans="1:22" ht="15" customHeight="1" thickBot="1">
      <c r="A11" s="360" t="s">
        <v>63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2"/>
    </row>
    <row r="12" spans="1:22" ht="15.75" customHeight="1" thickBot="1">
      <c r="A12" s="354" t="s">
        <v>74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6"/>
    </row>
    <row r="13" spans="1:22" ht="14.25" customHeight="1" thickBot="1">
      <c r="A13" s="32" t="s">
        <v>37</v>
      </c>
      <c r="B13" s="209" t="s">
        <v>61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1"/>
    </row>
    <row r="14" spans="1:22" ht="15.75" customHeight="1" thickBot="1">
      <c r="A14" s="12" t="s">
        <v>37</v>
      </c>
      <c r="B14" s="11" t="s">
        <v>37</v>
      </c>
      <c r="C14" s="294" t="s">
        <v>60</v>
      </c>
      <c r="D14" s="253"/>
      <c r="E14" s="253"/>
      <c r="F14" s="253"/>
      <c r="G14" s="253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53"/>
      <c r="S14" s="295"/>
      <c r="T14" s="295"/>
      <c r="U14" s="254"/>
    </row>
    <row r="15" spans="1:22" ht="15" customHeight="1">
      <c r="A15" s="223" t="s">
        <v>37</v>
      </c>
      <c r="B15" s="198" t="s">
        <v>37</v>
      </c>
      <c r="C15" s="222" t="s">
        <v>37</v>
      </c>
      <c r="D15" s="221" t="s">
        <v>34</v>
      </c>
      <c r="E15" s="277" t="s">
        <v>93</v>
      </c>
      <c r="F15" s="224">
        <v>3</v>
      </c>
      <c r="G15" s="29" t="s">
        <v>13</v>
      </c>
      <c r="H15" s="140">
        <v>297200</v>
      </c>
      <c r="I15" s="76">
        <v>296500</v>
      </c>
      <c r="J15" s="168">
        <v>142400</v>
      </c>
      <c r="K15" s="77">
        <v>700</v>
      </c>
      <c r="L15" s="140">
        <v>285200</v>
      </c>
      <c r="M15" s="76">
        <v>280300</v>
      </c>
      <c r="N15" s="168">
        <v>131400</v>
      </c>
      <c r="O15" s="77">
        <v>4900</v>
      </c>
      <c r="P15" s="142">
        <v>340000</v>
      </c>
      <c r="Q15" s="142">
        <v>350000</v>
      </c>
      <c r="R15" s="225" t="s">
        <v>68</v>
      </c>
      <c r="S15" s="192">
        <v>25</v>
      </c>
      <c r="T15" s="192">
        <v>25</v>
      </c>
      <c r="U15" s="192">
        <v>25</v>
      </c>
      <c r="V15" s="8"/>
    </row>
    <row r="16" spans="1:22" ht="15" customHeight="1">
      <c r="A16" s="223"/>
      <c r="B16" s="198"/>
      <c r="C16" s="222"/>
      <c r="D16" s="221"/>
      <c r="E16" s="277"/>
      <c r="F16" s="224"/>
      <c r="G16" s="29" t="s">
        <v>83</v>
      </c>
      <c r="H16" s="46">
        <v>0</v>
      </c>
      <c r="I16" s="44">
        <v>0</v>
      </c>
      <c r="J16" s="169">
        <v>0</v>
      </c>
      <c r="K16" s="45">
        <v>0</v>
      </c>
      <c r="L16" s="46"/>
      <c r="M16" s="44"/>
      <c r="N16" s="169"/>
      <c r="O16" s="45"/>
      <c r="P16" s="47">
        <v>0</v>
      </c>
      <c r="Q16" s="47">
        <v>0</v>
      </c>
      <c r="R16" s="213"/>
      <c r="S16" s="193"/>
      <c r="T16" s="193"/>
      <c r="U16" s="193"/>
      <c r="V16" s="8"/>
    </row>
    <row r="17" spans="1:117" ht="15.75" customHeight="1">
      <c r="A17" s="194"/>
      <c r="B17" s="212"/>
      <c r="C17" s="202"/>
      <c r="D17" s="205"/>
      <c r="E17" s="207"/>
      <c r="F17" s="187"/>
      <c r="G17" s="24" t="s">
        <v>32</v>
      </c>
      <c r="H17" s="78">
        <f>SUM(H15:H16)</f>
        <v>297200</v>
      </c>
      <c r="I17" s="79">
        <f t="shared" ref="I17:Q17" si="0">SUM(I15:I16)</f>
        <v>296500</v>
      </c>
      <c r="J17" s="79">
        <f t="shared" si="0"/>
        <v>142400</v>
      </c>
      <c r="K17" s="80">
        <f t="shared" si="0"/>
        <v>700</v>
      </c>
      <c r="L17" s="78">
        <f t="shared" si="0"/>
        <v>285200</v>
      </c>
      <c r="M17" s="79">
        <f t="shared" si="0"/>
        <v>280300</v>
      </c>
      <c r="N17" s="79">
        <f t="shared" si="0"/>
        <v>131400</v>
      </c>
      <c r="O17" s="80">
        <f t="shared" si="0"/>
        <v>4900</v>
      </c>
      <c r="P17" s="81">
        <f t="shared" si="0"/>
        <v>340000</v>
      </c>
      <c r="Q17" s="81">
        <f t="shared" si="0"/>
        <v>350000</v>
      </c>
      <c r="R17" s="226"/>
      <c r="S17" s="129"/>
      <c r="T17" s="117"/>
      <c r="U17" s="117"/>
      <c r="V17" s="2"/>
      <c r="W17" s="2"/>
      <c r="X17" s="2"/>
    </row>
    <row r="18" spans="1:117" ht="15" customHeight="1">
      <c r="A18" s="194" t="s">
        <v>37</v>
      </c>
      <c r="B18" s="212" t="s">
        <v>37</v>
      </c>
      <c r="C18" s="202" t="s">
        <v>38</v>
      </c>
      <c r="D18" s="205" t="s">
        <v>35</v>
      </c>
      <c r="E18" s="207" t="s">
        <v>94</v>
      </c>
      <c r="F18" s="187">
        <v>3</v>
      </c>
      <c r="G18" s="25" t="s">
        <v>13</v>
      </c>
      <c r="H18" s="184">
        <v>2227000</v>
      </c>
      <c r="I18" s="107">
        <v>2201600</v>
      </c>
      <c r="J18" s="184">
        <v>1813200</v>
      </c>
      <c r="K18" s="82">
        <v>25400</v>
      </c>
      <c r="L18" s="184">
        <v>2333100</v>
      </c>
      <c r="M18" s="107">
        <v>2278100</v>
      </c>
      <c r="N18" s="184">
        <v>1900200</v>
      </c>
      <c r="O18" s="82">
        <v>55000</v>
      </c>
      <c r="P18" s="84">
        <v>2600000</v>
      </c>
      <c r="Q18" s="84">
        <v>2800000</v>
      </c>
      <c r="R18" s="310" t="s">
        <v>69</v>
      </c>
      <c r="S18" s="218">
        <v>160</v>
      </c>
      <c r="T18" s="218">
        <v>160</v>
      </c>
      <c r="U18" s="218">
        <v>160</v>
      </c>
    </row>
    <row r="19" spans="1:117" ht="15" customHeight="1">
      <c r="A19" s="194"/>
      <c r="B19" s="212"/>
      <c r="C19" s="202"/>
      <c r="D19" s="205"/>
      <c r="E19" s="207"/>
      <c r="F19" s="187"/>
      <c r="G19" s="25" t="s">
        <v>83</v>
      </c>
      <c r="H19" s="83">
        <v>0</v>
      </c>
      <c r="I19" s="184">
        <v>0</v>
      </c>
      <c r="J19" s="107">
        <v>0</v>
      </c>
      <c r="K19" s="82">
        <v>0</v>
      </c>
      <c r="L19" s="83"/>
      <c r="M19" s="184"/>
      <c r="N19" s="107"/>
      <c r="O19" s="82"/>
      <c r="P19" s="84"/>
      <c r="Q19" s="84"/>
      <c r="R19" s="311"/>
      <c r="S19" s="220"/>
      <c r="T19" s="220"/>
      <c r="U19" s="220"/>
    </row>
    <row r="20" spans="1:117" ht="15" customHeight="1">
      <c r="A20" s="194"/>
      <c r="B20" s="212"/>
      <c r="C20" s="202"/>
      <c r="D20" s="205"/>
      <c r="E20" s="207"/>
      <c r="F20" s="187"/>
      <c r="G20" s="25" t="s">
        <v>91</v>
      </c>
      <c r="H20" s="83"/>
      <c r="I20" s="184"/>
      <c r="J20" s="107"/>
      <c r="K20" s="82">
        <v>0</v>
      </c>
      <c r="L20" s="83"/>
      <c r="M20" s="184"/>
      <c r="N20" s="107"/>
      <c r="O20" s="82">
        <v>0</v>
      </c>
      <c r="P20" s="84"/>
      <c r="Q20" s="84"/>
      <c r="R20" s="311"/>
      <c r="S20" s="220"/>
      <c r="T20" s="220"/>
      <c r="U20" s="220"/>
    </row>
    <row r="21" spans="1:117" ht="15" customHeight="1">
      <c r="A21" s="194"/>
      <c r="B21" s="212"/>
      <c r="C21" s="202"/>
      <c r="D21" s="205"/>
      <c r="E21" s="207"/>
      <c r="F21" s="187"/>
      <c r="G21" s="25" t="s">
        <v>49</v>
      </c>
      <c r="H21" s="83">
        <v>58900</v>
      </c>
      <c r="I21" s="184">
        <v>58900</v>
      </c>
      <c r="J21" s="107">
        <v>0</v>
      </c>
      <c r="K21" s="82">
        <v>0</v>
      </c>
      <c r="L21" s="83">
        <v>51700</v>
      </c>
      <c r="M21" s="184">
        <v>51700</v>
      </c>
      <c r="N21" s="107">
        <v>0</v>
      </c>
      <c r="O21" s="82">
        <v>0</v>
      </c>
      <c r="P21" s="84">
        <v>52000</v>
      </c>
      <c r="Q21" s="84">
        <v>52300</v>
      </c>
      <c r="R21" s="311"/>
      <c r="S21" s="219"/>
      <c r="T21" s="219"/>
      <c r="U21" s="219"/>
    </row>
    <row r="22" spans="1:117" ht="15" customHeight="1">
      <c r="A22" s="194"/>
      <c r="B22" s="212"/>
      <c r="C22" s="202"/>
      <c r="D22" s="205"/>
      <c r="E22" s="207"/>
      <c r="F22" s="187"/>
      <c r="G22" s="24" t="s">
        <v>32</v>
      </c>
      <c r="H22" s="78">
        <f>SUM(H18:H21)</f>
        <v>2285900</v>
      </c>
      <c r="I22" s="79">
        <f t="shared" ref="I22:Q22" si="1">SUM(I18:I21)</f>
        <v>2260500</v>
      </c>
      <c r="J22" s="79">
        <f t="shared" si="1"/>
        <v>1813200</v>
      </c>
      <c r="K22" s="80">
        <f t="shared" si="1"/>
        <v>25400</v>
      </c>
      <c r="L22" s="78">
        <f t="shared" si="1"/>
        <v>2384800</v>
      </c>
      <c r="M22" s="79">
        <f t="shared" si="1"/>
        <v>2329800</v>
      </c>
      <c r="N22" s="79">
        <f t="shared" si="1"/>
        <v>1900200</v>
      </c>
      <c r="O22" s="80">
        <f t="shared" si="1"/>
        <v>55000</v>
      </c>
      <c r="P22" s="81">
        <f t="shared" si="1"/>
        <v>2652000</v>
      </c>
      <c r="Q22" s="81">
        <f t="shared" si="1"/>
        <v>2852300</v>
      </c>
      <c r="R22" s="213"/>
      <c r="S22" s="73"/>
      <c r="T22" s="73"/>
      <c r="U22" s="73"/>
    </row>
    <row r="23" spans="1:117" ht="15" customHeight="1">
      <c r="A23" s="194" t="s">
        <v>37</v>
      </c>
      <c r="B23" s="212" t="s">
        <v>37</v>
      </c>
      <c r="C23" s="202" t="s">
        <v>39</v>
      </c>
      <c r="D23" s="205" t="s">
        <v>82</v>
      </c>
      <c r="E23" s="207" t="s">
        <v>95</v>
      </c>
      <c r="F23" s="187">
        <v>3</v>
      </c>
      <c r="G23" s="25" t="s">
        <v>13</v>
      </c>
      <c r="H23" s="83">
        <v>223000</v>
      </c>
      <c r="I23" s="184">
        <v>223000</v>
      </c>
      <c r="J23" s="107">
        <v>0</v>
      </c>
      <c r="K23" s="82">
        <v>0</v>
      </c>
      <c r="L23" s="83">
        <v>57300</v>
      </c>
      <c r="M23" s="184">
        <v>57300</v>
      </c>
      <c r="N23" s="107">
        <v>0</v>
      </c>
      <c r="O23" s="82">
        <v>0</v>
      </c>
      <c r="P23" s="84">
        <v>270000</v>
      </c>
      <c r="Q23" s="84">
        <v>275000</v>
      </c>
      <c r="R23" s="280" t="s">
        <v>89</v>
      </c>
      <c r="S23" s="218">
        <v>31</v>
      </c>
      <c r="T23" s="218">
        <v>31</v>
      </c>
      <c r="U23" s="218">
        <v>31</v>
      </c>
    </row>
    <row r="24" spans="1:117" ht="15" customHeight="1">
      <c r="A24" s="194"/>
      <c r="B24" s="212"/>
      <c r="C24" s="202"/>
      <c r="D24" s="205"/>
      <c r="E24" s="207"/>
      <c r="F24" s="187"/>
      <c r="G24" s="25" t="s">
        <v>83</v>
      </c>
      <c r="H24" s="83"/>
      <c r="I24" s="184"/>
      <c r="J24" s="107">
        <v>0</v>
      </c>
      <c r="K24" s="85">
        <v>0</v>
      </c>
      <c r="L24" s="83"/>
      <c r="M24" s="184"/>
      <c r="N24" s="107"/>
      <c r="O24" s="85"/>
      <c r="P24" s="83">
        <v>0</v>
      </c>
      <c r="Q24" s="83">
        <v>0</v>
      </c>
      <c r="R24" s="285"/>
      <c r="S24" s="219"/>
      <c r="T24" s="219"/>
      <c r="U24" s="219"/>
    </row>
    <row r="25" spans="1:117" ht="15" customHeight="1">
      <c r="A25" s="194"/>
      <c r="B25" s="212"/>
      <c r="C25" s="202"/>
      <c r="D25" s="205"/>
      <c r="E25" s="207"/>
      <c r="F25" s="187"/>
      <c r="G25" s="24" t="s">
        <v>32</v>
      </c>
      <c r="H25" s="78">
        <f>SUM(H23:H23)</f>
        <v>223000</v>
      </c>
      <c r="I25" s="79">
        <f t="shared" ref="I25:Q25" si="2">SUM(I23:I23)</f>
        <v>223000</v>
      </c>
      <c r="J25" s="79">
        <f t="shared" si="2"/>
        <v>0</v>
      </c>
      <c r="K25" s="80">
        <f t="shared" si="2"/>
        <v>0</v>
      </c>
      <c r="L25" s="78">
        <f t="shared" si="2"/>
        <v>57300</v>
      </c>
      <c r="M25" s="79">
        <f t="shared" si="2"/>
        <v>57300</v>
      </c>
      <c r="N25" s="79">
        <f t="shared" si="2"/>
        <v>0</v>
      </c>
      <c r="O25" s="80">
        <f t="shared" si="2"/>
        <v>0</v>
      </c>
      <c r="P25" s="81">
        <f t="shared" si="2"/>
        <v>270000</v>
      </c>
      <c r="Q25" s="81">
        <f t="shared" si="2"/>
        <v>275000</v>
      </c>
      <c r="R25" s="286"/>
      <c r="S25" s="53"/>
      <c r="T25" s="53"/>
      <c r="U25" s="53"/>
    </row>
    <row r="26" spans="1:117" ht="15.75" customHeight="1">
      <c r="A26" s="199" t="s">
        <v>37</v>
      </c>
      <c r="B26" s="197" t="s">
        <v>37</v>
      </c>
      <c r="C26" s="202" t="s">
        <v>41</v>
      </c>
      <c r="D26" s="246" t="s">
        <v>70</v>
      </c>
      <c r="E26" s="207" t="s">
        <v>48</v>
      </c>
      <c r="F26" s="187">
        <v>3</v>
      </c>
      <c r="G26" s="31" t="s">
        <v>13</v>
      </c>
      <c r="H26" s="89">
        <v>20000</v>
      </c>
      <c r="I26" s="90">
        <v>20000</v>
      </c>
      <c r="J26" s="90">
        <v>0</v>
      </c>
      <c r="K26" s="91">
        <v>0</v>
      </c>
      <c r="L26" s="89">
        <v>20000</v>
      </c>
      <c r="M26" s="90">
        <v>20000</v>
      </c>
      <c r="N26" s="90">
        <v>0</v>
      </c>
      <c r="O26" s="91">
        <v>0</v>
      </c>
      <c r="P26" s="92">
        <v>21000</v>
      </c>
      <c r="Q26" s="92">
        <v>22000</v>
      </c>
      <c r="R26" s="247" t="s">
        <v>65</v>
      </c>
      <c r="S26" s="110">
        <v>3</v>
      </c>
      <c r="T26" s="110">
        <v>3</v>
      </c>
      <c r="U26" s="110">
        <v>3</v>
      </c>
    </row>
    <row r="27" spans="1:117" ht="24.95" customHeight="1">
      <c r="A27" s="223"/>
      <c r="B27" s="198"/>
      <c r="C27" s="202"/>
      <c r="D27" s="246"/>
      <c r="E27" s="207"/>
      <c r="F27" s="187"/>
      <c r="G27" s="24" t="s">
        <v>32</v>
      </c>
      <c r="H27" s="93">
        <f>SUM(H26)</f>
        <v>20000</v>
      </c>
      <c r="I27" s="94">
        <f t="shared" ref="I27:Q27" si="3">SUM(I26)</f>
        <v>20000</v>
      </c>
      <c r="J27" s="94">
        <f t="shared" si="3"/>
        <v>0</v>
      </c>
      <c r="K27" s="95">
        <f t="shared" si="3"/>
        <v>0</v>
      </c>
      <c r="L27" s="93">
        <f t="shared" si="3"/>
        <v>20000</v>
      </c>
      <c r="M27" s="94">
        <v>20000</v>
      </c>
      <c r="N27" s="94">
        <f t="shared" si="3"/>
        <v>0</v>
      </c>
      <c r="O27" s="95">
        <f t="shared" si="3"/>
        <v>0</v>
      </c>
      <c r="P27" s="96">
        <f t="shared" si="3"/>
        <v>21000</v>
      </c>
      <c r="Q27" s="96">
        <f t="shared" si="3"/>
        <v>22000</v>
      </c>
      <c r="R27" s="248"/>
      <c r="S27" s="53"/>
      <c r="T27" s="53"/>
      <c r="U27" s="53"/>
    </row>
    <row r="28" spans="1:117" ht="15" customHeight="1">
      <c r="A28" s="199" t="s">
        <v>37</v>
      </c>
      <c r="B28" s="197" t="s">
        <v>37</v>
      </c>
      <c r="C28" s="202" t="s">
        <v>42</v>
      </c>
      <c r="D28" s="205" t="s">
        <v>84</v>
      </c>
      <c r="E28" s="207" t="s">
        <v>93</v>
      </c>
      <c r="F28" s="187">
        <v>3</v>
      </c>
      <c r="G28" s="31" t="s">
        <v>13</v>
      </c>
      <c r="H28" s="97">
        <v>7100</v>
      </c>
      <c r="I28" s="90">
        <v>7100</v>
      </c>
      <c r="J28" s="90">
        <v>0</v>
      </c>
      <c r="K28" s="98">
        <v>0</v>
      </c>
      <c r="L28" s="97">
        <v>10800</v>
      </c>
      <c r="M28" s="90">
        <v>10800</v>
      </c>
      <c r="N28" s="133"/>
      <c r="O28" s="134"/>
      <c r="P28" s="132">
        <v>10000</v>
      </c>
      <c r="Q28" s="132">
        <v>12000</v>
      </c>
      <c r="R28" s="205" t="s">
        <v>64</v>
      </c>
      <c r="S28" s="163">
        <v>100</v>
      </c>
      <c r="T28" s="135">
        <v>100</v>
      </c>
      <c r="U28" s="135">
        <v>100</v>
      </c>
    </row>
    <row r="29" spans="1:117" ht="15" customHeight="1" thickBot="1">
      <c r="A29" s="200"/>
      <c r="B29" s="201"/>
      <c r="C29" s="203"/>
      <c r="D29" s="206"/>
      <c r="E29" s="208"/>
      <c r="F29" s="245"/>
      <c r="G29" s="37" t="s">
        <v>32</v>
      </c>
      <c r="H29" s="93">
        <f>SUM(H28)</f>
        <v>7100</v>
      </c>
      <c r="I29" s="94">
        <f t="shared" ref="I29:Q29" si="4">SUM(I28)</f>
        <v>7100</v>
      </c>
      <c r="J29" s="94">
        <f t="shared" si="4"/>
        <v>0</v>
      </c>
      <c r="K29" s="131">
        <f t="shared" si="4"/>
        <v>0</v>
      </c>
      <c r="L29" s="93">
        <f t="shared" si="4"/>
        <v>10800</v>
      </c>
      <c r="M29" s="94">
        <f t="shared" si="4"/>
        <v>10800</v>
      </c>
      <c r="N29" s="94">
        <f t="shared" si="4"/>
        <v>0</v>
      </c>
      <c r="O29" s="131">
        <f t="shared" si="4"/>
        <v>0</v>
      </c>
      <c r="P29" s="93">
        <f t="shared" si="4"/>
        <v>10000</v>
      </c>
      <c r="Q29" s="93">
        <f t="shared" si="4"/>
        <v>12000</v>
      </c>
      <c r="R29" s="205"/>
      <c r="S29" s="164"/>
      <c r="T29" s="19"/>
      <c r="U29" s="58"/>
    </row>
    <row r="30" spans="1:117" ht="15" customHeight="1">
      <c r="A30" s="199" t="s">
        <v>37</v>
      </c>
      <c r="B30" s="197" t="s">
        <v>37</v>
      </c>
      <c r="C30" s="202" t="s">
        <v>43</v>
      </c>
      <c r="D30" s="205" t="s">
        <v>92</v>
      </c>
      <c r="E30" s="207" t="s">
        <v>134</v>
      </c>
      <c r="F30" s="187">
        <v>3</v>
      </c>
      <c r="G30" s="31" t="s">
        <v>13</v>
      </c>
      <c r="H30" s="97"/>
      <c r="I30" s="90"/>
      <c r="J30" s="90"/>
      <c r="K30" s="98"/>
      <c r="L30" s="97">
        <v>75000</v>
      </c>
      <c r="M30" s="90">
        <v>75000</v>
      </c>
      <c r="N30" s="90">
        <v>0</v>
      </c>
      <c r="O30" s="98">
        <v>0</v>
      </c>
      <c r="P30" s="99">
        <v>6000</v>
      </c>
      <c r="Q30" s="99">
        <v>7000</v>
      </c>
      <c r="R30" s="213" t="s">
        <v>121</v>
      </c>
      <c r="S30" s="167">
        <v>100</v>
      </c>
      <c r="T30" s="167">
        <v>100</v>
      </c>
      <c r="U30" s="167">
        <v>100</v>
      </c>
    </row>
    <row r="31" spans="1:117" ht="15" customHeight="1" thickBot="1">
      <c r="A31" s="200"/>
      <c r="B31" s="201"/>
      <c r="C31" s="203"/>
      <c r="D31" s="206"/>
      <c r="E31" s="208"/>
      <c r="F31" s="245"/>
      <c r="G31" s="37" t="s">
        <v>32</v>
      </c>
      <c r="H31" s="100">
        <f>SUM(H30)</f>
        <v>0</v>
      </c>
      <c r="I31" s="79">
        <f t="shared" ref="I31:Q31" si="5">SUM(I30)</f>
        <v>0</v>
      </c>
      <c r="J31" s="79">
        <f t="shared" si="5"/>
        <v>0</v>
      </c>
      <c r="K31" s="101">
        <f t="shared" si="5"/>
        <v>0</v>
      </c>
      <c r="L31" s="100">
        <f t="shared" si="5"/>
        <v>75000</v>
      </c>
      <c r="M31" s="79">
        <f t="shared" si="5"/>
        <v>75000</v>
      </c>
      <c r="N31" s="79">
        <f t="shared" si="5"/>
        <v>0</v>
      </c>
      <c r="O31" s="101">
        <f t="shared" si="5"/>
        <v>0</v>
      </c>
      <c r="P31" s="102">
        <f t="shared" si="5"/>
        <v>6000</v>
      </c>
      <c r="Q31" s="102">
        <f t="shared" si="5"/>
        <v>7000</v>
      </c>
      <c r="R31" s="214"/>
      <c r="S31" s="55"/>
      <c r="T31" s="55"/>
      <c r="U31" s="55"/>
    </row>
    <row r="32" spans="1:117" s="10" customFormat="1" ht="15.75" customHeight="1" thickBot="1">
      <c r="A32" s="35" t="s">
        <v>37</v>
      </c>
      <c r="B32" s="36" t="s">
        <v>37</v>
      </c>
      <c r="C32" s="190" t="s">
        <v>33</v>
      </c>
      <c r="D32" s="190"/>
      <c r="E32" s="190"/>
      <c r="F32" s="190"/>
      <c r="G32" s="191"/>
      <c r="H32" s="103">
        <f>+H17+H22+H25+H27+H29+H31</f>
        <v>2833200</v>
      </c>
      <c r="I32" s="103">
        <f t="shared" ref="I32:Q32" si="6">+I17+I22+I25+I27+I29+I31</f>
        <v>2807100</v>
      </c>
      <c r="J32" s="103">
        <f t="shared" si="6"/>
        <v>1955600</v>
      </c>
      <c r="K32" s="103">
        <f t="shared" si="6"/>
        <v>26100</v>
      </c>
      <c r="L32" s="103">
        <f t="shared" si="6"/>
        <v>2833100</v>
      </c>
      <c r="M32" s="103">
        <f t="shared" si="6"/>
        <v>2773200</v>
      </c>
      <c r="N32" s="103">
        <f t="shared" si="6"/>
        <v>2031600</v>
      </c>
      <c r="O32" s="103">
        <f t="shared" si="6"/>
        <v>59900</v>
      </c>
      <c r="P32" s="103">
        <f t="shared" si="6"/>
        <v>3299000</v>
      </c>
      <c r="Q32" s="103">
        <f t="shared" si="6"/>
        <v>3518300</v>
      </c>
      <c r="R32" s="67" t="s">
        <v>46</v>
      </c>
      <c r="S32" s="165"/>
      <c r="T32" s="52" t="s">
        <v>46</v>
      </c>
      <c r="U32" s="30" t="s">
        <v>46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21" ht="16.5" customHeight="1" thickBot="1">
      <c r="A33" s="23" t="s">
        <v>37</v>
      </c>
      <c r="B33" s="22" t="s">
        <v>38</v>
      </c>
      <c r="C33" s="270" t="s">
        <v>90</v>
      </c>
      <c r="D33" s="271"/>
      <c r="E33" s="271"/>
      <c r="F33" s="271"/>
      <c r="G33" s="271"/>
      <c r="H33" s="272"/>
      <c r="I33" s="272"/>
      <c r="J33" s="272"/>
      <c r="K33" s="272"/>
      <c r="L33" s="272"/>
      <c r="M33" s="272"/>
      <c r="N33" s="272"/>
      <c r="O33" s="272"/>
      <c r="P33" s="273"/>
      <c r="Q33" s="273"/>
      <c r="R33" s="271"/>
      <c r="S33" s="271"/>
      <c r="T33" s="271"/>
      <c r="U33" s="274"/>
    </row>
    <row r="34" spans="1:21" ht="24.95" customHeight="1">
      <c r="A34" s="204" t="s">
        <v>37</v>
      </c>
      <c r="B34" s="228" t="s">
        <v>38</v>
      </c>
      <c r="C34" s="275" t="s">
        <v>37</v>
      </c>
      <c r="D34" s="188" t="s">
        <v>19</v>
      </c>
      <c r="E34" s="227" t="s">
        <v>18</v>
      </c>
      <c r="F34" s="186" t="s">
        <v>137</v>
      </c>
      <c r="G34" s="38" t="s">
        <v>54</v>
      </c>
      <c r="H34" s="170">
        <v>400</v>
      </c>
      <c r="I34" s="104">
        <v>400</v>
      </c>
      <c r="J34" s="104"/>
      <c r="K34" s="105">
        <v>0</v>
      </c>
      <c r="L34" s="170">
        <v>400</v>
      </c>
      <c r="M34" s="104">
        <v>400</v>
      </c>
      <c r="N34" s="104"/>
      <c r="O34" s="105">
        <v>0</v>
      </c>
      <c r="P34" s="179">
        <v>400</v>
      </c>
      <c r="Q34" s="175">
        <v>400</v>
      </c>
      <c r="R34" s="339" t="s">
        <v>55</v>
      </c>
      <c r="S34" s="68">
        <v>100</v>
      </c>
      <c r="T34" s="68">
        <v>100</v>
      </c>
      <c r="U34" s="68">
        <v>100</v>
      </c>
    </row>
    <row r="35" spans="1:21" ht="20.25" customHeight="1">
      <c r="A35" s="194"/>
      <c r="B35" s="195"/>
      <c r="C35" s="196"/>
      <c r="D35" s="189"/>
      <c r="E35" s="207"/>
      <c r="F35" s="187"/>
      <c r="G35" s="24" t="s">
        <v>32</v>
      </c>
      <c r="H35" s="78">
        <f>SUM(H34)</f>
        <v>400</v>
      </c>
      <c r="I35" s="79">
        <f t="shared" ref="I35:Q35" si="7">SUM(I34)</f>
        <v>400</v>
      </c>
      <c r="J35" s="79">
        <f t="shared" si="7"/>
        <v>0</v>
      </c>
      <c r="K35" s="80">
        <f t="shared" si="7"/>
        <v>0</v>
      </c>
      <c r="L35" s="78">
        <f t="shared" si="7"/>
        <v>400</v>
      </c>
      <c r="M35" s="79">
        <f t="shared" si="7"/>
        <v>400</v>
      </c>
      <c r="N35" s="79">
        <f t="shared" si="7"/>
        <v>0</v>
      </c>
      <c r="O35" s="136">
        <f t="shared" si="7"/>
        <v>0</v>
      </c>
      <c r="P35" s="109">
        <f t="shared" si="7"/>
        <v>400</v>
      </c>
      <c r="Q35" s="80">
        <f t="shared" si="7"/>
        <v>400</v>
      </c>
      <c r="R35" s="185"/>
      <c r="S35" s="53"/>
      <c r="T35" s="53"/>
      <c r="U35" s="53"/>
    </row>
    <row r="36" spans="1:21" ht="15" customHeight="1">
      <c r="A36" s="194" t="s">
        <v>37</v>
      </c>
      <c r="B36" s="195" t="s">
        <v>38</v>
      </c>
      <c r="C36" s="196" t="s">
        <v>38</v>
      </c>
      <c r="D36" s="189" t="s">
        <v>20</v>
      </c>
      <c r="E36" s="207" t="s">
        <v>18</v>
      </c>
      <c r="F36" s="187">
        <v>13</v>
      </c>
      <c r="G36" s="31" t="s">
        <v>54</v>
      </c>
      <c r="H36" s="86">
        <v>17800</v>
      </c>
      <c r="I36" s="87">
        <v>17800</v>
      </c>
      <c r="J36" s="87">
        <v>15300</v>
      </c>
      <c r="K36" s="106">
        <v>0</v>
      </c>
      <c r="L36" s="86">
        <v>18400</v>
      </c>
      <c r="M36" s="87">
        <v>18400</v>
      </c>
      <c r="N36" s="87">
        <v>15800</v>
      </c>
      <c r="O36" s="106">
        <v>0</v>
      </c>
      <c r="P36" s="110">
        <v>18800</v>
      </c>
      <c r="Q36" s="106">
        <v>18900</v>
      </c>
      <c r="R36" s="185" t="s">
        <v>55</v>
      </c>
      <c r="S36" s="54">
        <v>100</v>
      </c>
      <c r="T36" s="54">
        <v>100</v>
      </c>
      <c r="U36" s="54">
        <v>100</v>
      </c>
    </row>
    <row r="37" spans="1:21" ht="13.5" customHeight="1">
      <c r="A37" s="194"/>
      <c r="B37" s="195"/>
      <c r="C37" s="196"/>
      <c r="D37" s="189"/>
      <c r="E37" s="207"/>
      <c r="F37" s="187"/>
      <c r="G37" s="24" t="s">
        <v>32</v>
      </c>
      <c r="H37" s="78">
        <f>SUM(H36)</f>
        <v>17800</v>
      </c>
      <c r="I37" s="79">
        <f t="shared" ref="I37:Q37" si="8">SUM(I36)</f>
        <v>17800</v>
      </c>
      <c r="J37" s="79">
        <f t="shared" si="8"/>
        <v>15300</v>
      </c>
      <c r="K37" s="80">
        <f t="shared" si="8"/>
        <v>0</v>
      </c>
      <c r="L37" s="78">
        <f t="shared" si="8"/>
        <v>18400</v>
      </c>
      <c r="M37" s="79">
        <f t="shared" si="8"/>
        <v>18400</v>
      </c>
      <c r="N37" s="79">
        <f t="shared" si="8"/>
        <v>15800</v>
      </c>
      <c r="O37" s="136">
        <f t="shared" si="8"/>
        <v>0</v>
      </c>
      <c r="P37" s="109">
        <f t="shared" si="8"/>
        <v>18800</v>
      </c>
      <c r="Q37" s="80">
        <f t="shared" si="8"/>
        <v>18900</v>
      </c>
      <c r="R37" s="185"/>
      <c r="S37" s="53"/>
      <c r="T37" s="53"/>
      <c r="U37" s="53"/>
    </row>
    <row r="38" spans="1:21" ht="16.5" customHeight="1">
      <c r="A38" s="194" t="s">
        <v>37</v>
      </c>
      <c r="B38" s="195" t="s">
        <v>38</v>
      </c>
      <c r="C38" s="196" t="s">
        <v>39</v>
      </c>
      <c r="D38" s="189" t="s">
        <v>21</v>
      </c>
      <c r="E38" s="207" t="s">
        <v>18</v>
      </c>
      <c r="F38" s="187">
        <v>30</v>
      </c>
      <c r="G38" s="31" t="s">
        <v>54</v>
      </c>
      <c r="H38" s="86">
        <v>500</v>
      </c>
      <c r="I38" s="87">
        <v>500</v>
      </c>
      <c r="J38" s="107">
        <v>500</v>
      </c>
      <c r="K38" s="106">
        <v>0</v>
      </c>
      <c r="L38" s="86">
        <v>1700</v>
      </c>
      <c r="M38" s="87">
        <v>1700</v>
      </c>
      <c r="N38" s="107">
        <v>1600</v>
      </c>
      <c r="O38" s="106">
        <v>0</v>
      </c>
      <c r="P38" s="110">
        <v>600</v>
      </c>
      <c r="Q38" s="106">
        <v>600</v>
      </c>
      <c r="R38" s="185" t="s">
        <v>55</v>
      </c>
      <c r="S38" s="54">
        <v>100</v>
      </c>
      <c r="T38" s="54">
        <v>100</v>
      </c>
      <c r="U38" s="54">
        <v>100</v>
      </c>
    </row>
    <row r="39" spans="1:21" ht="19.5" customHeight="1">
      <c r="A39" s="194"/>
      <c r="B39" s="195"/>
      <c r="C39" s="196"/>
      <c r="D39" s="189"/>
      <c r="E39" s="207"/>
      <c r="F39" s="187"/>
      <c r="G39" s="24" t="s">
        <v>32</v>
      </c>
      <c r="H39" s="78">
        <f>SUM(H38)</f>
        <v>500</v>
      </c>
      <c r="I39" s="79">
        <f t="shared" ref="I39:Q39" si="9">SUM(I38)</f>
        <v>500</v>
      </c>
      <c r="J39" s="79">
        <f t="shared" si="9"/>
        <v>500</v>
      </c>
      <c r="K39" s="80">
        <f t="shared" si="9"/>
        <v>0</v>
      </c>
      <c r="L39" s="78">
        <f t="shared" si="9"/>
        <v>1700</v>
      </c>
      <c r="M39" s="79">
        <f t="shared" si="9"/>
        <v>1700</v>
      </c>
      <c r="N39" s="79">
        <f t="shared" si="9"/>
        <v>1600</v>
      </c>
      <c r="O39" s="136">
        <f t="shared" si="9"/>
        <v>0</v>
      </c>
      <c r="P39" s="109">
        <f t="shared" si="9"/>
        <v>600</v>
      </c>
      <c r="Q39" s="80">
        <f t="shared" si="9"/>
        <v>600</v>
      </c>
      <c r="R39" s="185"/>
      <c r="S39" s="53"/>
      <c r="T39" s="53"/>
      <c r="U39" s="53"/>
    </row>
    <row r="40" spans="1:21" ht="15" customHeight="1">
      <c r="A40" s="194" t="s">
        <v>37</v>
      </c>
      <c r="B40" s="195" t="s">
        <v>38</v>
      </c>
      <c r="C40" s="196" t="s">
        <v>40</v>
      </c>
      <c r="D40" s="189" t="s">
        <v>88</v>
      </c>
      <c r="E40" s="207" t="s">
        <v>85</v>
      </c>
      <c r="F40" s="187">
        <v>3</v>
      </c>
      <c r="G40" s="31" t="s">
        <v>54</v>
      </c>
      <c r="H40" s="86">
        <v>0</v>
      </c>
      <c r="I40" s="87">
        <v>0</v>
      </c>
      <c r="J40" s="107">
        <v>0</v>
      </c>
      <c r="K40" s="106">
        <v>0</v>
      </c>
      <c r="L40" s="86">
        <v>0</v>
      </c>
      <c r="M40" s="87">
        <v>0</v>
      </c>
      <c r="N40" s="107">
        <v>0</v>
      </c>
      <c r="O40" s="106">
        <v>0</v>
      </c>
      <c r="P40" s="110">
        <v>0</v>
      </c>
      <c r="Q40" s="106">
        <v>0</v>
      </c>
      <c r="R40" s="185" t="s">
        <v>55</v>
      </c>
      <c r="S40" s="54">
        <v>100</v>
      </c>
      <c r="T40" s="54">
        <v>100</v>
      </c>
      <c r="U40" s="54">
        <v>100</v>
      </c>
    </row>
    <row r="41" spans="1:21" ht="19.5" customHeight="1">
      <c r="A41" s="194"/>
      <c r="B41" s="195"/>
      <c r="C41" s="196"/>
      <c r="D41" s="189"/>
      <c r="E41" s="207"/>
      <c r="F41" s="187"/>
      <c r="G41" s="24" t="s">
        <v>32</v>
      </c>
      <c r="H41" s="48">
        <f>SUM(H40)</f>
        <v>0</v>
      </c>
      <c r="I41" s="51">
        <f t="shared" ref="I41:Q41" si="10">SUM(I40)</f>
        <v>0</v>
      </c>
      <c r="J41" s="51">
        <f t="shared" si="10"/>
        <v>0</v>
      </c>
      <c r="K41" s="49">
        <f t="shared" si="10"/>
        <v>0</v>
      </c>
      <c r="L41" s="78">
        <f t="shared" si="10"/>
        <v>0</v>
      </c>
      <c r="M41" s="79">
        <f t="shared" si="10"/>
        <v>0</v>
      </c>
      <c r="N41" s="79">
        <f t="shared" si="10"/>
        <v>0</v>
      </c>
      <c r="O41" s="136">
        <f t="shared" si="10"/>
        <v>0</v>
      </c>
      <c r="P41" s="109">
        <f t="shared" si="10"/>
        <v>0</v>
      </c>
      <c r="Q41" s="80">
        <f t="shared" si="10"/>
        <v>0</v>
      </c>
      <c r="R41" s="185"/>
      <c r="S41" s="53"/>
      <c r="T41" s="53"/>
      <c r="U41" s="53"/>
    </row>
    <row r="42" spans="1:21" ht="20.25" customHeight="1">
      <c r="A42" s="194" t="s">
        <v>37</v>
      </c>
      <c r="B42" s="195" t="s">
        <v>38</v>
      </c>
      <c r="C42" s="196" t="s">
        <v>41</v>
      </c>
      <c r="D42" s="189" t="s">
        <v>22</v>
      </c>
      <c r="E42" s="207" t="s">
        <v>96</v>
      </c>
      <c r="F42" s="187">
        <v>13</v>
      </c>
      <c r="G42" s="31" t="s">
        <v>54</v>
      </c>
      <c r="H42" s="86">
        <v>8000</v>
      </c>
      <c r="I42" s="87">
        <v>8000</v>
      </c>
      <c r="J42" s="107">
        <v>7900</v>
      </c>
      <c r="K42" s="106">
        <v>0</v>
      </c>
      <c r="L42" s="86">
        <v>8200</v>
      </c>
      <c r="M42" s="87">
        <v>8200</v>
      </c>
      <c r="N42" s="107">
        <v>8000</v>
      </c>
      <c r="O42" s="106">
        <v>0</v>
      </c>
      <c r="P42" s="110">
        <v>8200</v>
      </c>
      <c r="Q42" s="106">
        <v>8300</v>
      </c>
      <c r="R42" s="185" t="s">
        <v>55</v>
      </c>
      <c r="S42" s="54">
        <v>100</v>
      </c>
      <c r="T42" s="54">
        <v>100</v>
      </c>
      <c r="U42" s="54">
        <v>100</v>
      </c>
    </row>
    <row r="43" spans="1:21" ht="24.95" customHeight="1">
      <c r="A43" s="194"/>
      <c r="B43" s="195"/>
      <c r="C43" s="196"/>
      <c r="D43" s="189"/>
      <c r="E43" s="207"/>
      <c r="F43" s="187"/>
      <c r="G43" s="24" t="s">
        <v>32</v>
      </c>
      <c r="H43" s="78">
        <f>SUM(H42)</f>
        <v>8000</v>
      </c>
      <c r="I43" s="79">
        <f t="shared" ref="I43:Q43" si="11">SUM(I42)</f>
        <v>8000</v>
      </c>
      <c r="J43" s="79">
        <f t="shared" si="11"/>
        <v>7900</v>
      </c>
      <c r="K43" s="80">
        <f t="shared" si="11"/>
        <v>0</v>
      </c>
      <c r="L43" s="78">
        <f t="shared" si="11"/>
        <v>8200</v>
      </c>
      <c r="M43" s="79">
        <f t="shared" si="11"/>
        <v>8200</v>
      </c>
      <c r="N43" s="79">
        <f t="shared" si="11"/>
        <v>8000</v>
      </c>
      <c r="O43" s="136">
        <f t="shared" si="11"/>
        <v>0</v>
      </c>
      <c r="P43" s="109">
        <f t="shared" si="11"/>
        <v>8200</v>
      </c>
      <c r="Q43" s="80">
        <f t="shared" si="11"/>
        <v>8300</v>
      </c>
      <c r="R43" s="185"/>
      <c r="S43" s="53"/>
      <c r="T43" s="53"/>
      <c r="U43" s="53"/>
    </row>
    <row r="44" spans="1:21" ht="15" customHeight="1">
      <c r="A44" s="194" t="s">
        <v>37</v>
      </c>
      <c r="B44" s="195" t="s">
        <v>38</v>
      </c>
      <c r="C44" s="196" t="s">
        <v>42</v>
      </c>
      <c r="D44" s="189" t="s">
        <v>23</v>
      </c>
      <c r="E44" s="207" t="s">
        <v>96</v>
      </c>
      <c r="F44" s="187">
        <v>30</v>
      </c>
      <c r="G44" s="31" t="s">
        <v>54</v>
      </c>
      <c r="H44" s="141">
        <v>22600</v>
      </c>
      <c r="I44" s="87">
        <v>22600</v>
      </c>
      <c r="J44" s="107">
        <v>22300</v>
      </c>
      <c r="K44" s="108">
        <v>0</v>
      </c>
      <c r="L44" s="141">
        <v>24300</v>
      </c>
      <c r="M44" s="87">
        <v>24300</v>
      </c>
      <c r="N44" s="107">
        <v>23900</v>
      </c>
      <c r="O44" s="108">
        <v>0</v>
      </c>
      <c r="P44" s="110">
        <v>24000</v>
      </c>
      <c r="Q44" s="106">
        <v>24600</v>
      </c>
      <c r="R44" s="185" t="s">
        <v>55</v>
      </c>
      <c r="S44" s="54">
        <v>100</v>
      </c>
      <c r="T44" s="54">
        <v>100</v>
      </c>
      <c r="U44" s="54">
        <v>100</v>
      </c>
    </row>
    <row r="45" spans="1:21" ht="21" customHeight="1">
      <c r="A45" s="194"/>
      <c r="B45" s="195"/>
      <c r="C45" s="196"/>
      <c r="D45" s="189"/>
      <c r="E45" s="207"/>
      <c r="F45" s="187"/>
      <c r="G45" s="24" t="s">
        <v>32</v>
      </c>
      <c r="H45" s="93">
        <f>SUM(H44)</f>
        <v>22600</v>
      </c>
      <c r="I45" s="94">
        <f t="shared" ref="I45:Q45" si="12">SUM(I44)</f>
        <v>22600</v>
      </c>
      <c r="J45" s="94">
        <f t="shared" si="12"/>
        <v>22300</v>
      </c>
      <c r="K45" s="95">
        <f t="shared" si="12"/>
        <v>0</v>
      </c>
      <c r="L45" s="93">
        <f t="shared" si="12"/>
        <v>24300</v>
      </c>
      <c r="M45" s="94">
        <f t="shared" si="12"/>
        <v>24300</v>
      </c>
      <c r="N45" s="94">
        <f t="shared" si="12"/>
        <v>23900</v>
      </c>
      <c r="O45" s="131">
        <f t="shared" si="12"/>
        <v>0</v>
      </c>
      <c r="P45" s="180">
        <f t="shared" si="12"/>
        <v>24000</v>
      </c>
      <c r="Q45" s="176">
        <f t="shared" si="12"/>
        <v>24600</v>
      </c>
      <c r="R45" s="185"/>
      <c r="S45" s="53"/>
      <c r="T45" s="53"/>
      <c r="U45" s="53"/>
    </row>
    <row r="46" spans="1:21" ht="15" customHeight="1">
      <c r="A46" s="194" t="s">
        <v>37</v>
      </c>
      <c r="B46" s="195" t="s">
        <v>38</v>
      </c>
      <c r="C46" s="196" t="s">
        <v>43</v>
      </c>
      <c r="D46" s="189" t="s">
        <v>24</v>
      </c>
      <c r="E46" s="207" t="s">
        <v>96</v>
      </c>
      <c r="F46" s="187" t="s">
        <v>137</v>
      </c>
      <c r="G46" s="31" t="s">
        <v>54</v>
      </c>
      <c r="H46" s="141">
        <v>8500</v>
      </c>
      <c r="I46" s="87">
        <v>8500</v>
      </c>
      <c r="J46" s="87">
        <v>1000</v>
      </c>
      <c r="K46" s="108">
        <v>0</v>
      </c>
      <c r="L46" s="141">
        <v>8600</v>
      </c>
      <c r="M46" s="87">
        <v>8600</v>
      </c>
      <c r="N46" s="87">
        <v>5100</v>
      </c>
      <c r="O46" s="108">
        <v>0</v>
      </c>
      <c r="P46" s="110">
        <v>8900</v>
      </c>
      <c r="Q46" s="106">
        <v>9000</v>
      </c>
      <c r="R46" s="185" t="s">
        <v>55</v>
      </c>
      <c r="S46" s="54">
        <v>100</v>
      </c>
      <c r="T46" s="54">
        <v>100</v>
      </c>
      <c r="U46" s="54">
        <v>100</v>
      </c>
    </row>
    <row r="47" spans="1:21" ht="22.5" customHeight="1">
      <c r="A47" s="194"/>
      <c r="B47" s="195"/>
      <c r="C47" s="196"/>
      <c r="D47" s="189"/>
      <c r="E47" s="207"/>
      <c r="F47" s="187"/>
      <c r="G47" s="24" t="s">
        <v>32</v>
      </c>
      <c r="H47" s="78">
        <f>SUM(H46)</f>
        <v>8500</v>
      </c>
      <c r="I47" s="79">
        <f t="shared" ref="I47:Q47" si="13">SUM(I46)</f>
        <v>8500</v>
      </c>
      <c r="J47" s="79">
        <f t="shared" si="13"/>
        <v>1000</v>
      </c>
      <c r="K47" s="80">
        <f t="shared" si="13"/>
        <v>0</v>
      </c>
      <c r="L47" s="78">
        <f t="shared" si="13"/>
        <v>8600</v>
      </c>
      <c r="M47" s="79">
        <f t="shared" si="13"/>
        <v>8600</v>
      </c>
      <c r="N47" s="79">
        <f t="shared" si="13"/>
        <v>5100</v>
      </c>
      <c r="O47" s="136">
        <f t="shared" si="13"/>
        <v>0</v>
      </c>
      <c r="P47" s="109">
        <f t="shared" si="13"/>
        <v>8900</v>
      </c>
      <c r="Q47" s="80">
        <f t="shared" si="13"/>
        <v>9000</v>
      </c>
      <c r="R47" s="185"/>
      <c r="S47" s="53"/>
      <c r="T47" s="53"/>
      <c r="U47" s="53"/>
    </row>
    <row r="48" spans="1:21" ht="15.75" customHeight="1">
      <c r="A48" s="194" t="s">
        <v>37</v>
      </c>
      <c r="B48" s="195" t="s">
        <v>38</v>
      </c>
      <c r="C48" s="196" t="s">
        <v>44</v>
      </c>
      <c r="D48" s="189" t="s">
        <v>25</v>
      </c>
      <c r="E48" s="207" t="s">
        <v>97</v>
      </c>
      <c r="F48" s="187">
        <v>30</v>
      </c>
      <c r="G48" s="31" t="s">
        <v>54</v>
      </c>
      <c r="H48" s="86">
        <v>6700</v>
      </c>
      <c r="I48" s="87">
        <v>6700</v>
      </c>
      <c r="J48" s="107">
        <v>6600</v>
      </c>
      <c r="K48" s="106">
        <v>0</v>
      </c>
      <c r="L48" s="86">
        <v>4500</v>
      </c>
      <c r="M48" s="87">
        <v>4500</v>
      </c>
      <c r="N48" s="107">
        <v>4400</v>
      </c>
      <c r="O48" s="106">
        <v>0</v>
      </c>
      <c r="P48" s="110">
        <v>7000</v>
      </c>
      <c r="Q48" s="106">
        <v>8000</v>
      </c>
      <c r="R48" s="185" t="s">
        <v>55</v>
      </c>
      <c r="S48" s="54">
        <v>100</v>
      </c>
      <c r="T48" s="54">
        <v>100</v>
      </c>
      <c r="U48" s="54">
        <v>100</v>
      </c>
    </row>
    <row r="49" spans="1:21" ht="12" customHeight="1">
      <c r="A49" s="194"/>
      <c r="B49" s="195"/>
      <c r="C49" s="196"/>
      <c r="D49" s="189"/>
      <c r="E49" s="207"/>
      <c r="F49" s="187"/>
      <c r="G49" s="24" t="s">
        <v>32</v>
      </c>
      <c r="H49" s="78">
        <f>SUM(H48)</f>
        <v>6700</v>
      </c>
      <c r="I49" s="79">
        <f t="shared" ref="I49:Q49" si="14">SUM(I48)</f>
        <v>6700</v>
      </c>
      <c r="J49" s="79">
        <f t="shared" si="14"/>
        <v>6600</v>
      </c>
      <c r="K49" s="80">
        <f t="shared" si="14"/>
        <v>0</v>
      </c>
      <c r="L49" s="78">
        <f t="shared" si="14"/>
        <v>4500</v>
      </c>
      <c r="M49" s="79">
        <f t="shared" si="14"/>
        <v>4500</v>
      </c>
      <c r="N49" s="79">
        <f t="shared" si="14"/>
        <v>4400</v>
      </c>
      <c r="O49" s="136">
        <f t="shared" si="14"/>
        <v>0</v>
      </c>
      <c r="P49" s="109">
        <f t="shared" si="14"/>
        <v>7000</v>
      </c>
      <c r="Q49" s="80">
        <f t="shared" si="14"/>
        <v>8000</v>
      </c>
      <c r="R49" s="185"/>
      <c r="S49" s="53"/>
      <c r="T49" s="53"/>
      <c r="U49" s="53"/>
    </row>
    <row r="50" spans="1:21" ht="15.75" customHeight="1">
      <c r="A50" s="194" t="s">
        <v>37</v>
      </c>
      <c r="B50" s="195" t="s">
        <v>38</v>
      </c>
      <c r="C50" s="196" t="s">
        <v>45</v>
      </c>
      <c r="D50" s="189" t="s">
        <v>27</v>
      </c>
      <c r="E50" s="207" t="s">
        <v>98</v>
      </c>
      <c r="F50" s="187">
        <v>13</v>
      </c>
      <c r="G50" s="31" t="s">
        <v>54</v>
      </c>
      <c r="H50" s="86">
        <v>10700</v>
      </c>
      <c r="I50" s="87">
        <v>10700</v>
      </c>
      <c r="J50" s="87">
        <v>10000</v>
      </c>
      <c r="K50" s="106">
        <v>0</v>
      </c>
      <c r="L50" s="86">
        <v>11600</v>
      </c>
      <c r="M50" s="87">
        <v>11600</v>
      </c>
      <c r="N50" s="87">
        <v>10300</v>
      </c>
      <c r="O50" s="106">
        <v>0</v>
      </c>
      <c r="P50" s="110">
        <v>12000</v>
      </c>
      <c r="Q50" s="106">
        <v>13000</v>
      </c>
      <c r="R50" s="185" t="s">
        <v>55</v>
      </c>
      <c r="S50" s="54">
        <v>100</v>
      </c>
      <c r="T50" s="54">
        <v>100</v>
      </c>
      <c r="U50" s="54">
        <v>100</v>
      </c>
    </row>
    <row r="51" spans="1:21" ht="34.5" customHeight="1">
      <c r="A51" s="194"/>
      <c r="B51" s="195"/>
      <c r="C51" s="196"/>
      <c r="D51" s="189"/>
      <c r="E51" s="207"/>
      <c r="F51" s="187"/>
      <c r="G51" s="24" t="s">
        <v>32</v>
      </c>
      <c r="H51" s="78">
        <f>SUM(H50)</f>
        <v>10700</v>
      </c>
      <c r="I51" s="79">
        <f t="shared" ref="I51:Q51" si="15">SUM(I50)</f>
        <v>10700</v>
      </c>
      <c r="J51" s="79">
        <f t="shared" si="15"/>
        <v>10000</v>
      </c>
      <c r="K51" s="80">
        <f t="shared" si="15"/>
        <v>0</v>
      </c>
      <c r="L51" s="78">
        <f t="shared" si="15"/>
        <v>11600</v>
      </c>
      <c r="M51" s="79">
        <f t="shared" si="15"/>
        <v>11600</v>
      </c>
      <c r="N51" s="79">
        <f t="shared" si="15"/>
        <v>10300</v>
      </c>
      <c r="O51" s="136">
        <f t="shared" si="15"/>
        <v>0</v>
      </c>
      <c r="P51" s="109">
        <f t="shared" si="15"/>
        <v>12000</v>
      </c>
      <c r="Q51" s="80">
        <f t="shared" si="15"/>
        <v>13000</v>
      </c>
      <c r="R51" s="185"/>
      <c r="S51" s="53"/>
      <c r="T51" s="53"/>
      <c r="U51" s="53"/>
    </row>
    <row r="52" spans="1:21" ht="15" customHeight="1">
      <c r="A52" s="194" t="s">
        <v>37</v>
      </c>
      <c r="B52" s="195" t="s">
        <v>38</v>
      </c>
      <c r="C52" s="196" t="s">
        <v>28</v>
      </c>
      <c r="D52" s="205" t="s">
        <v>56</v>
      </c>
      <c r="E52" s="207" t="s">
        <v>26</v>
      </c>
      <c r="F52" s="187">
        <v>13</v>
      </c>
      <c r="G52" s="31" t="s">
        <v>54</v>
      </c>
      <c r="H52" s="86">
        <v>17300</v>
      </c>
      <c r="I52" s="87">
        <v>17300</v>
      </c>
      <c r="J52" s="107">
        <v>10400</v>
      </c>
      <c r="K52" s="106">
        <v>0</v>
      </c>
      <c r="L52" s="86">
        <v>18400</v>
      </c>
      <c r="M52" s="87">
        <v>18400</v>
      </c>
      <c r="N52" s="107">
        <v>10600</v>
      </c>
      <c r="O52" s="106">
        <v>0</v>
      </c>
      <c r="P52" s="110">
        <v>23000</v>
      </c>
      <c r="Q52" s="106">
        <v>23500</v>
      </c>
      <c r="R52" s="185" t="s">
        <v>55</v>
      </c>
      <c r="S52" s="54">
        <v>100</v>
      </c>
      <c r="T52" s="54">
        <v>100</v>
      </c>
      <c r="U52" s="54">
        <v>100</v>
      </c>
    </row>
    <row r="53" spans="1:21" ht="33" customHeight="1">
      <c r="A53" s="194"/>
      <c r="B53" s="195"/>
      <c r="C53" s="196"/>
      <c r="D53" s="205"/>
      <c r="E53" s="207"/>
      <c r="F53" s="187"/>
      <c r="G53" s="24" t="s">
        <v>32</v>
      </c>
      <c r="H53" s="78">
        <f>SUM(H52)</f>
        <v>17300</v>
      </c>
      <c r="I53" s="79">
        <f t="shared" ref="I53:Q53" si="16">SUM(I52)</f>
        <v>17300</v>
      </c>
      <c r="J53" s="79">
        <f t="shared" si="16"/>
        <v>10400</v>
      </c>
      <c r="K53" s="80">
        <f t="shared" si="16"/>
        <v>0</v>
      </c>
      <c r="L53" s="78">
        <f t="shared" si="16"/>
        <v>18400</v>
      </c>
      <c r="M53" s="79">
        <f t="shared" si="16"/>
        <v>18400</v>
      </c>
      <c r="N53" s="79">
        <f t="shared" si="16"/>
        <v>10600</v>
      </c>
      <c r="O53" s="136">
        <f t="shared" si="16"/>
        <v>0</v>
      </c>
      <c r="P53" s="109">
        <f t="shared" si="16"/>
        <v>23000</v>
      </c>
      <c r="Q53" s="177">
        <f t="shared" si="16"/>
        <v>23500</v>
      </c>
      <c r="R53" s="185"/>
      <c r="S53" s="53"/>
      <c r="T53" s="53"/>
      <c r="U53" s="53"/>
    </row>
    <row r="54" spans="1:21" ht="15" customHeight="1">
      <c r="A54" s="194" t="s">
        <v>37</v>
      </c>
      <c r="B54" s="195" t="s">
        <v>38</v>
      </c>
      <c r="C54" s="196" t="s">
        <v>29</v>
      </c>
      <c r="D54" s="205" t="s">
        <v>79</v>
      </c>
      <c r="E54" s="276" t="s">
        <v>99</v>
      </c>
      <c r="F54" s="187">
        <v>15</v>
      </c>
      <c r="G54" s="31" t="s">
        <v>54</v>
      </c>
      <c r="H54" s="171">
        <v>161700</v>
      </c>
      <c r="I54" s="107">
        <v>161700</v>
      </c>
      <c r="J54" s="107">
        <v>153500</v>
      </c>
      <c r="K54" s="111">
        <v>0</v>
      </c>
      <c r="L54" s="171">
        <v>164000</v>
      </c>
      <c r="M54" s="107">
        <v>164000</v>
      </c>
      <c r="N54" s="107">
        <v>157800</v>
      </c>
      <c r="O54" s="111">
        <v>0</v>
      </c>
      <c r="P54" s="110">
        <v>171000</v>
      </c>
      <c r="Q54" s="106">
        <v>181000</v>
      </c>
      <c r="R54" s="185" t="s">
        <v>55</v>
      </c>
      <c r="S54" s="54">
        <v>100</v>
      </c>
      <c r="T54" s="54">
        <v>100</v>
      </c>
      <c r="U54" s="54">
        <v>100</v>
      </c>
    </row>
    <row r="55" spans="1:21" ht="15" customHeight="1">
      <c r="A55" s="194"/>
      <c r="B55" s="195"/>
      <c r="C55" s="196"/>
      <c r="D55" s="205"/>
      <c r="E55" s="276"/>
      <c r="F55" s="187"/>
      <c r="G55" s="31" t="s">
        <v>91</v>
      </c>
      <c r="H55" s="171"/>
      <c r="I55" s="107"/>
      <c r="J55" s="107">
        <v>0</v>
      </c>
      <c r="K55" s="111">
        <v>0</v>
      </c>
      <c r="L55" s="171"/>
      <c r="M55" s="107"/>
      <c r="N55" s="107"/>
      <c r="O55" s="111"/>
      <c r="P55" s="110"/>
      <c r="Q55" s="106"/>
      <c r="R55" s="185"/>
      <c r="S55" s="139"/>
      <c r="T55" s="139"/>
      <c r="U55" s="139"/>
    </row>
    <row r="56" spans="1:21" ht="15" customHeight="1">
      <c r="A56" s="194"/>
      <c r="B56" s="195"/>
      <c r="C56" s="196"/>
      <c r="D56" s="205"/>
      <c r="E56" s="276"/>
      <c r="F56" s="187"/>
      <c r="G56" s="24" t="s">
        <v>32</v>
      </c>
      <c r="H56" s="78">
        <f>SUM(H54:H55)</f>
        <v>161700</v>
      </c>
      <c r="I56" s="78">
        <f t="shared" ref="I56:K56" si="17">SUM(I54:I55)</f>
        <v>161700</v>
      </c>
      <c r="J56" s="78">
        <f t="shared" si="17"/>
        <v>153500</v>
      </c>
      <c r="K56" s="78">
        <f t="shared" si="17"/>
        <v>0</v>
      </c>
      <c r="L56" s="78">
        <f>SUM(L54+L55)</f>
        <v>164000</v>
      </c>
      <c r="M56" s="78">
        <f t="shared" ref="M56:O56" si="18">SUM(M54+M55)</f>
        <v>164000</v>
      </c>
      <c r="N56" s="78">
        <f t="shared" si="18"/>
        <v>157800</v>
      </c>
      <c r="O56" s="78">
        <f t="shared" si="18"/>
        <v>0</v>
      </c>
      <c r="P56" s="109">
        <f>SUM(P54+P55)</f>
        <v>171000</v>
      </c>
      <c r="Q56" s="80">
        <f>SUM(Q54+Q55)</f>
        <v>181000</v>
      </c>
      <c r="R56" s="185"/>
      <c r="S56" s="53"/>
      <c r="T56" s="53"/>
      <c r="U56" s="53"/>
    </row>
    <row r="57" spans="1:21" ht="17.25" customHeight="1">
      <c r="A57" s="199" t="s">
        <v>37</v>
      </c>
      <c r="B57" s="317" t="s">
        <v>38</v>
      </c>
      <c r="C57" s="232" t="s">
        <v>133</v>
      </c>
      <c r="D57" s="234" t="s">
        <v>130</v>
      </c>
      <c r="E57" s="320" t="s">
        <v>131</v>
      </c>
      <c r="F57" s="268">
        <v>8</v>
      </c>
      <c r="G57" s="31" t="s">
        <v>132</v>
      </c>
      <c r="H57" s="89">
        <v>13700</v>
      </c>
      <c r="I57" s="90">
        <v>13700</v>
      </c>
      <c r="J57" s="90">
        <v>13500</v>
      </c>
      <c r="K57" s="138">
        <v>0</v>
      </c>
      <c r="L57" s="89">
        <v>17100</v>
      </c>
      <c r="M57" s="90">
        <v>17100</v>
      </c>
      <c r="N57" s="90">
        <v>16800</v>
      </c>
      <c r="O57" s="138">
        <v>0</v>
      </c>
      <c r="P57" s="99">
        <v>14000</v>
      </c>
      <c r="Q57" s="138">
        <v>15000</v>
      </c>
      <c r="R57" s="185" t="s">
        <v>55</v>
      </c>
      <c r="S57" s="137">
        <v>100</v>
      </c>
      <c r="T57" s="137">
        <v>100</v>
      </c>
      <c r="U57" s="137">
        <v>100</v>
      </c>
    </row>
    <row r="58" spans="1:21" ht="34.5" customHeight="1">
      <c r="A58" s="316"/>
      <c r="B58" s="318"/>
      <c r="C58" s="319"/>
      <c r="D58" s="221"/>
      <c r="E58" s="321"/>
      <c r="F58" s="322"/>
      <c r="G58" s="24" t="s">
        <v>32</v>
      </c>
      <c r="H58" s="78">
        <f t="shared" ref="H58:K58" si="19">SUM(H57)</f>
        <v>13700</v>
      </c>
      <c r="I58" s="79">
        <f t="shared" si="19"/>
        <v>13700</v>
      </c>
      <c r="J58" s="79">
        <f t="shared" si="19"/>
        <v>13500</v>
      </c>
      <c r="K58" s="136">
        <f t="shared" si="19"/>
        <v>0</v>
      </c>
      <c r="L58" s="78">
        <f>SUM(L57)</f>
        <v>17100</v>
      </c>
      <c r="M58" s="79">
        <f t="shared" ref="M58:Q58" si="20">SUM(M57)</f>
        <v>17100</v>
      </c>
      <c r="N58" s="79">
        <f t="shared" si="20"/>
        <v>16800</v>
      </c>
      <c r="O58" s="136">
        <f t="shared" si="20"/>
        <v>0</v>
      </c>
      <c r="P58" s="109">
        <f t="shared" si="20"/>
        <v>14000</v>
      </c>
      <c r="Q58" s="136">
        <f t="shared" si="20"/>
        <v>15000</v>
      </c>
      <c r="R58" s="185"/>
      <c r="S58" s="53"/>
      <c r="T58" s="53"/>
      <c r="U58" s="53"/>
    </row>
    <row r="59" spans="1:21" ht="15" customHeight="1">
      <c r="A59" s="194" t="s">
        <v>37</v>
      </c>
      <c r="B59" s="195" t="s">
        <v>38</v>
      </c>
      <c r="C59" s="196" t="s">
        <v>71</v>
      </c>
      <c r="D59" s="246" t="s">
        <v>66</v>
      </c>
      <c r="E59" s="314" t="s">
        <v>52</v>
      </c>
      <c r="F59" s="261" t="s">
        <v>67</v>
      </c>
      <c r="G59" s="31" t="s">
        <v>54</v>
      </c>
      <c r="H59" s="86">
        <v>529700</v>
      </c>
      <c r="I59" s="87">
        <v>529700</v>
      </c>
      <c r="J59" s="107">
        <v>496500</v>
      </c>
      <c r="K59" s="106">
        <v>0</v>
      </c>
      <c r="L59" s="86">
        <v>652200</v>
      </c>
      <c r="M59" s="87">
        <v>652200</v>
      </c>
      <c r="N59" s="107">
        <v>608200</v>
      </c>
      <c r="O59" s="106"/>
      <c r="P59" s="110">
        <v>640000</v>
      </c>
      <c r="Q59" s="106">
        <v>700000</v>
      </c>
      <c r="R59" s="185" t="s">
        <v>55</v>
      </c>
      <c r="S59" s="315">
        <v>100</v>
      </c>
      <c r="T59" s="315">
        <v>100</v>
      </c>
      <c r="U59" s="315">
        <v>100</v>
      </c>
    </row>
    <row r="60" spans="1:21" ht="15" customHeight="1">
      <c r="A60" s="194"/>
      <c r="B60" s="195"/>
      <c r="C60" s="196"/>
      <c r="D60" s="246"/>
      <c r="E60" s="314"/>
      <c r="F60" s="261"/>
      <c r="G60" s="31" t="s">
        <v>91</v>
      </c>
      <c r="H60" s="86"/>
      <c r="I60" s="87"/>
      <c r="J60" s="107"/>
      <c r="K60" s="106">
        <v>0</v>
      </c>
      <c r="L60" s="86"/>
      <c r="M60" s="87"/>
      <c r="N60" s="107"/>
      <c r="O60" s="106"/>
      <c r="P60" s="110"/>
      <c r="Q60" s="106"/>
      <c r="R60" s="185"/>
      <c r="S60" s="315"/>
      <c r="T60" s="315"/>
      <c r="U60" s="315"/>
    </row>
    <row r="61" spans="1:21" ht="15" customHeight="1">
      <c r="A61" s="194"/>
      <c r="B61" s="195"/>
      <c r="C61" s="196"/>
      <c r="D61" s="246"/>
      <c r="E61" s="314"/>
      <c r="F61" s="261"/>
      <c r="G61" s="31" t="s">
        <v>13</v>
      </c>
      <c r="H61" s="86">
        <v>59500</v>
      </c>
      <c r="I61" s="87">
        <v>53700</v>
      </c>
      <c r="J61" s="107">
        <v>11100</v>
      </c>
      <c r="K61" s="106">
        <v>5800</v>
      </c>
      <c r="L61" s="86">
        <v>71700</v>
      </c>
      <c r="M61" s="87">
        <v>50200</v>
      </c>
      <c r="N61" s="107">
        <v>11900</v>
      </c>
      <c r="O61" s="106">
        <v>21500</v>
      </c>
      <c r="P61" s="110">
        <v>79000</v>
      </c>
      <c r="Q61" s="106">
        <v>82000</v>
      </c>
      <c r="R61" s="185"/>
      <c r="S61" s="315"/>
      <c r="T61" s="315"/>
      <c r="U61" s="315"/>
    </row>
    <row r="62" spans="1:21" ht="15" customHeight="1">
      <c r="A62" s="194"/>
      <c r="B62" s="195"/>
      <c r="C62" s="196"/>
      <c r="D62" s="246"/>
      <c r="E62" s="314"/>
      <c r="F62" s="261"/>
      <c r="G62" s="24" t="s">
        <v>32</v>
      </c>
      <c r="H62" s="78">
        <f>SUM(H59:H61)</f>
        <v>589200</v>
      </c>
      <c r="I62" s="79">
        <f t="shared" ref="I62:Q62" si="21">SUM(I59:I61)</f>
        <v>583400</v>
      </c>
      <c r="J62" s="79">
        <f t="shared" si="21"/>
        <v>507600</v>
      </c>
      <c r="K62" s="80">
        <f t="shared" si="21"/>
        <v>5800</v>
      </c>
      <c r="L62" s="78">
        <f t="shared" si="21"/>
        <v>723900</v>
      </c>
      <c r="M62" s="79">
        <f t="shared" si="21"/>
        <v>702400</v>
      </c>
      <c r="N62" s="79">
        <f t="shared" si="21"/>
        <v>620100</v>
      </c>
      <c r="O62" s="136">
        <f t="shared" si="21"/>
        <v>21500</v>
      </c>
      <c r="P62" s="109">
        <f t="shared" si="21"/>
        <v>719000</v>
      </c>
      <c r="Q62" s="80">
        <f t="shared" si="21"/>
        <v>782000</v>
      </c>
      <c r="R62" s="185"/>
      <c r="S62" s="53"/>
      <c r="T62" s="53"/>
      <c r="U62" s="53"/>
    </row>
    <row r="63" spans="1:21" ht="23.25" customHeight="1">
      <c r="A63" s="194" t="s">
        <v>37</v>
      </c>
      <c r="B63" s="195" t="s">
        <v>38</v>
      </c>
      <c r="C63" s="196" t="s">
        <v>30</v>
      </c>
      <c r="D63" s="342" t="s">
        <v>57</v>
      </c>
      <c r="E63" s="261" t="s">
        <v>100</v>
      </c>
      <c r="F63" s="260">
        <v>2.9</v>
      </c>
      <c r="G63" s="31" t="s">
        <v>54</v>
      </c>
      <c r="H63" s="141">
        <v>500</v>
      </c>
      <c r="I63" s="87">
        <v>500</v>
      </c>
      <c r="J63" s="87">
        <v>0</v>
      </c>
      <c r="K63" s="108">
        <v>0</v>
      </c>
      <c r="L63" s="141">
        <v>600</v>
      </c>
      <c r="M63" s="87">
        <v>600</v>
      </c>
      <c r="N63" s="87">
        <v>0</v>
      </c>
      <c r="O63" s="108">
        <v>0</v>
      </c>
      <c r="P63" s="110">
        <v>800</v>
      </c>
      <c r="Q63" s="106">
        <v>1000</v>
      </c>
      <c r="R63" s="185" t="s">
        <v>55</v>
      </c>
      <c r="S63" s="182">
        <v>100</v>
      </c>
      <c r="T63" s="182">
        <v>100</v>
      </c>
      <c r="U63" s="182">
        <v>100</v>
      </c>
    </row>
    <row r="64" spans="1:21" ht="24.95" customHeight="1">
      <c r="A64" s="194"/>
      <c r="B64" s="195"/>
      <c r="C64" s="196"/>
      <c r="D64" s="342"/>
      <c r="E64" s="261"/>
      <c r="F64" s="260"/>
      <c r="G64" s="24" t="s">
        <v>32</v>
      </c>
      <c r="H64" s="78">
        <f>SUM(H63)</f>
        <v>500</v>
      </c>
      <c r="I64" s="79">
        <f t="shared" ref="I64:Q64" si="22">SUM(I63)</f>
        <v>500</v>
      </c>
      <c r="J64" s="79">
        <f t="shared" si="22"/>
        <v>0</v>
      </c>
      <c r="K64" s="80">
        <f t="shared" si="22"/>
        <v>0</v>
      </c>
      <c r="L64" s="78">
        <f t="shared" si="22"/>
        <v>600</v>
      </c>
      <c r="M64" s="79">
        <f t="shared" si="22"/>
        <v>600</v>
      </c>
      <c r="N64" s="79">
        <f t="shared" si="22"/>
        <v>0</v>
      </c>
      <c r="O64" s="136">
        <f t="shared" si="22"/>
        <v>0</v>
      </c>
      <c r="P64" s="109">
        <f t="shared" si="22"/>
        <v>800</v>
      </c>
      <c r="Q64" s="80">
        <f t="shared" si="22"/>
        <v>1000</v>
      </c>
      <c r="R64" s="185"/>
      <c r="S64" s="53"/>
      <c r="T64" s="53"/>
      <c r="U64" s="53"/>
    </row>
    <row r="65" spans="1:117" ht="15" customHeight="1">
      <c r="A65" s="199" t="s">
        <v>37</v>
      </c>
      <c r="B65" s="230" t="s">
        <v>38</v>
      </c>
      <c r="C65" s="232" t="s">
        <v>135</v>
      </c>
      <c r="D65" s="233" t="s">
        <v>123</v>
      </c>
      <c r="E65" s="264" t="s">
        <v>124</v>
      </c>
      <c r="F65" s="340">
        <v>2</v>
      </c>
      <c r="G65" s="31" t="s">
        <v>54</v>
      </c>
      <c r="H65" s="86">
        <v>6100</v>
      </c>
      <c r="I65" s="87">
        <v>6100</v>
      </c>
      <c r="J65" s="87">
        <v>0</v>
      </c>
      <c r="K65" s="184"/>
      <c r="L65" s="86">
        <v>8400</v>
      </c>
      <c r="M65" s="87">
        <v>8400</v>
      </c>
      <c r="N65" s="184">
        <v>0</v>
      </c>
      <c r="O65" s="108">
        <v>0</v>
      </c>
      <c r="P65" s="84">
        <v>6100</v>
      </c>
      <c r="Q65" s="85">
        <v>6200</v>
      </c>
      <c r="R65" s="185" t="s">
        <v>55</v>
      </c>
      <c r="S65" s="84">
        <v>100</v>
      </c>
      <c r="T65" s="84">
        <v>100</v>
      </c>
      <c r="U65" s="82">
        <v>100</v>
      </c>
    </row>
    <row r="66" spans="1:117" ht="15" customHeight="1">
      <c r="A66" s="316"/>
      <c r="B66" s="370"/>
      <c r="C66" s="319"/>
      <c r="D66" s="233"/>
      <c r="E66" s="264"/>
      <c r="F66" s="371"/>
      <c r="G66" s="31" t="s">
        <v>13</v>
      </c>
      <c r="H66" s="86">
        <v>400</v>
      </c>
      <c r="I66" s="87">
        <v>400</v>
      </c>
      <c r="J66" s="87"/>
      <c r="K66" s="122"/>
      <c r="L66" s="86"/>
      <c r="M66" s="183"/>
      <c r="N66" s="184"/>
      <c r="O66" s="106"/>
      <c r="P66" s="84"/>
      <c r="Q66" s="85"/>
      <c r="R66" s="185"/>
      <c r="S66" s="84"/>
      <c r="T66" s="84"/>
      <c r="U66" s="82"/>
    </row>
    <row r="67" spans="1:117" ht="30.75" customHeight="1">
      <c r="A67" s="223"/>
      <c r="B67" s="231"/>
      <c r="C67" s="267"/>
      <c r="D67" s="233"/>
      <c r="E67" s="264"/>
      <c r="F67" s="341"/>
      <c r="G67" s="24" t="s">
        <v>32</v>
      </c>
      <c r="H67" s="93">
        <f>SUM(H65:H66)</f>
        <v>6500</v>
      </c>
      <c r="I67" s="94">
        <f t="shared" ref="I67:Q67" si="23">SUM(I65:I66)</f>
        <v>6500</v>
      </c>
      <c r="J67" s="94">
        <f t="shared" si="23"/>
        <v>0</v>
      </c>
      <c r="K67" s="131">
        <f t="shared" si="23"/>
        <v>0</v>
      </c>
      <c r="L67" s="93">
        <f t="shared" si="23"/>
        <v>8400</v>
      </c>
      <c r="M67" s="94">
        <f t="shared" si="23"/>
        <v>8400</v>
      </c>
      <c r="N67" s="95">
        <f t="shared" si="23"/>
        <v>0</v>
      </c>
      <c r="O67" s="131">
        <f t="shared" si="23"/>
        <v>0</v>
      </c>
      <c r="P67" s="129">
        <f t="shared" si="23"/>
        <v>6100</v>
      </c>
      <c r="Q67" s="131">
        <f t="shared" si="23"/>
        <v>6200</v>
      </c>
      <c r="R67" s="185"/>
      <c r="S67" s="53"/>
      <c r="T67" s="53"/>
      <c r="U67" s="53"/>
    </row>
    <row r="68" spans="1:117" ht="15" customHeight="1">
      <c r="A68" s="199" t="s">
        <v>37</v>
      </c>
      <c r="B68" s="230" t="s">
        <v>38</v>
      </c>
      <c r="C68" s="232" t="s">
        <v>72</v>
      </c>
      <c r="D68" s="233" t="s">
        <v>136</v>
      </c>
      <c r="E68" s="264" t="s">
        <v>80</v>
      </c>
      <c r="F68" s="340">
        <v>15</v>
      </c>
      <c r="G68" s="31" t="s">
        <v>54</v>
      </c>
      <c r="H68" s="86">
        <v>140000</v>
      </c>
      <c r="I68" s="87">
        <v>140000</v>
      </c>
      <c r="J68" s="87">
        <v>0</v>
      </c>
      <c r="K68" s="184"/>
      <c r="L68" s="86">
        <v>241000</v>
      </c>
      <c r="M68" s="119">
        <v>241000</v>
      </c>
      <c r="N68" s="184">
        <v>0</v>
      </c>
      <c r="O68" s="108">
        <v>0</v>
      </c>
      <c r="P68" s="84">
        <v>150000</v>
      </c>
      <c r="Q68" s="85">
        <v>166000</v>
      </c>
      <c r="R68" s="185" t="s">
        <v>81</v>
      </c>
      <c r="S68" s="84">
        <v>35</v>
      </c>
      <c r="T68" s="84">
        <v>37</v>
      </c>
      <c r="U68" s="82">
        <v>40</v>
      </c>
    </row>
    <row r="69" spans="1:117" ht="32.25" customHeight="1">
      <c r="A69" s="223"/>
      <c r="B69" s="231"/>
      <c r="C69" s="267"/>
      <c r="D69" s="233"/>
      <c r="E69" s="264"/>
      <c r="F69" s="341"/>
      <c r="G69" s="24" t="s">
        <v>32</v>
      </c>
      <c r="H69" s="93">
        <f>SUM(H68)</f>
        <v>140000</v>
      </c>
      <c r="I69" s="94">
        <f t="shared" ref="I69:Q69" si="24">SUM(I68)</f>
        <v>140000</v>
      </c>
      <c r="J69" s="94">
        <f t="shared" si="24"/>
        <v>0</v>
      </c>
      <c r="K69" s="95">
        <f t="shared" si="24"/>
        <v>0</v>
      </c>
      <c r="L69" s="93">
        <f t="shared" si="24"/>
        <v>241000</v>
      </c>
      <c r="M69" s="94">
        <f t="shared" si="24"/>
        <v>241000</v>
      </c>
      <c r="N69" s="94">
        <f t="shared" si="24"/>
        <v>0</v>
      </c>
      <c r="O69" s="131">
        <f t="shared" si="24"/>
        <v>0</v>
      </c>
      <c r="P69" s="129">
        <f t="shared" si="24"/>
        <v>150000</v>
      </c>
      <c r="Q69" s="95">
        <f t="shared" si="24"/>
        <v>166000</v>
      </c>
      <c r="R69" s="185"/>
      <c r="S69" s="53"/>
      <c r="T69" s="53"/>
      <c r="U69" s="53"/>
    </row>
    <row r="70" spans="1:117" ht="15" customHeight="1">
      <c r="A70" s="199" t="s">
        <v>37</v>
      </c>
      <c r="B70" s="230" t="s">
        <v>38</v>
      </c>
      <c r="C70" s="232" t="s">
        <v>40</v>
      </c>
      <c r="D70" s="233" t="s">
        <v>87</v>
      </c>
      <c r="E70" s="264" t="s">
        <v>85</v>
      </c>
      <c r="F70" s="340">
        <v>11</v>
      </c>
      <c r="G70" s="31" t="s">
        <v>54</v>
      </c>
      <c r="H70" s="86">
        <v>12200</v>
      </c>
      <c r="I70" s="87">
        <v>12200</v>
      </c>
      <c r="J70" s="87">
        <v>11000</v>
      </c>
      <c r="K70" s="106">
        <v>0</v>
      </c>
      <c r="L70" s="86">
        <v>15000</v>
      </c>
      <c r="M70" s="87">
        <v>15000</v>
      </c>
      <c r="N70" s="87">
        <v>13700</v>
      </c>
      <c r="O70" s="106">
        <v>0</v>
      </c>
      <c r="P70" s="110">
        <v>15000</v>
      </c>
      <c r="Q70" s="106">
        <v>16000</v>
      </c>
      <c r="R70" s="185" t="s">
        <v>55</v>
      </c>
      <c r="S70" s="182">
        <v>100</v>
      </c>
      <c r="T70" s="182">
        <v>100</v>
      </c>
      <c r="U70" s="182">
        <v>100</v>
      </c>
    </row>
    <row r="71" spans="1:117" ht="19.5" customHeight="1">
      <c r="A71" s="223"/>
      <c r="B71" s="231"/>
      <c r="C71" s="267"/>
      <c r="D71" s="233"/>
      <c r="E71" s="264"/>
      <c r="F71" s="341"/>
      <c r="G71" s="24" t="s">
        <v>32</v>
      </c>
      <c r="H71" s="93">
        <f>SUM(H70)</f>
        <v>12200</v>
      </c>
      <c r="I71" s="94">
        <f t="shared" ref="I71:Q71" si="25">SUM(I70)</f>
        <v>12200</v>
      </c>
      <c r="J71" s="94">
        <f t="shared" si="25"/>
        <v>11000</v>
      </c>
      <c r="K71" s="95">
        <f t="shared" si="25"/>
        <v>0</v>
      </c>
      <c r="L71" s="93">
        <f t="shared" si="25"/>
        <v>15000</v>
      </c>
      <c r="M71" s="94">
        <f t="shared" si="25"/>
        <v>15000</v>
      </c>
      <c r="N71" s="94">
        <f t="shared" si="25"/>
        <v>13700</v>
      </c>
      <c r="O71" s="131">
        <f t="shared" si="25"/>
        <v>0</v>
      </c>
      <c r="P71" s="129">
        <f t="shared" si="25"/>
        <v>15000</v>
      </c>
      <c r="Q71" s="95">
        <f t="shared" si="25"/>
        <v>16000</v>
      </c>
      <c r="R71" s="185"/>
      <c r="S71" s="53"/>
      <c r="T71" s="53"/>
      <c r="U71" s="53"/>
    </row>
    <row r="72" spans="1:117" ht="15" customHeight="1">
      <c r="A72" s="194" t="s">
        <v>37</v>
      </c>
      <c r="B72" s="195" t="s">
        <v>38</v>
      </c>
      <c r="C72" s="196" t="s">
        <v>86</v>
      </c>
      <c r="D72" s="205" t="s">
        <v>59</v>
      </c>
      <c r="E72" s="207" t="s">
        <v>58</v>
      </c>
      <c r="F72" s="187">
        <v>13</v>
      </c>
      <c r="G72" s="31" t="s">
        <v>13</v>
      </c>
      <c r="H72" s="141">
        <v>3000</v>
      </c>
      <c r="I72" s="112">
        <v>3000</v>
      </c>
      <c r="J72" s="112">
        <v>0</v>
      </c>
      <c r="K72" s="106">
        <v>0</v>
      </c>
      <c r="L72" s="141">
        <v>3000</v>
      </c>
      <c r="M72" s="112">
        <v>3000</v>
      </c>
      <c r="N72" s="112"/>
      <c r="O72" s="106">
        <v>0</v>
      </c>
      <c r="P72" s="110">
        <v>4000</v>
      </c>
      <c r="Q72" s="106">
        <v>5000</v>
      </c>
      <c r="R72" s="280" t="s">
        <v>73</v>
      </c>
      <c r="S72" s="110">
        <v>1031</v>
      </c>
      <c r="T72" s="110">
        <v>1031</v>
      </c>
      <c r="U72" s="110">
        <v>1031</v>
      </c>
    </row>
    <row r="73" spans="1:117" ht="21.75" customHeight="1" thickBot="1">
      <c r="A73" s="229"/>
      <c r="B73" s="259"/>
      <c r="C73" s="232"/>
      <c r="D73" s="234"/>
      <c r="E73" s="263"/>
      <c r="F73" s="268"/>
      <c r="G73" s="69" t="s">
        <v>32</v>
      </c>
      <c r="H73" s="116">
        <f>SUM(H72)</f>
        <v>3000</v>
      </c>
      <c r="I73" s="114">
        <f t="shared" ref="I73:Q73" si="26">SUM(I72)</f>
        <v>3000</v>
      </c>
      <c r="J73" s="114">
        <f t="shared" si="26"/>
        <v>0</v>
      </c>
      <c r="K73" s="115">
        <f t="shared" si="26"/>
        <v>0</v>
      </c>
      <c r="L73" s="113">
        <f t="shared" si="26"/>
        <v>3000</v>
      </c>
      <c r="M73" s="114">
        <f t="shared" si="26"/>
        <v>3000</v>
      </c>
      <c r="N73" s="114">
        <f t="shared" si="26"/>
        <v>0</v>
      </c>
      <c r="O73" s="174">
        <f t="shared" si="26"/>
        <v>0</v>
      </c>
      <c r="P73" s="181">
        <f t="shared" si="26"/>
        <v>4000</v>
      </c>
      <c r="Q73" s="178">
        <f t="shared" si="26"/>
        <v>5000</v>
      </c>
      <c r="R73" s="281"/>
      <c r="S73" s="70"/>
      <c r="T73" s="70"/>
      <c r="U73" s="70"/>
    </row>
    <row r="74" spans="1:117" s="34" customFormat="1" ht="16.5" customHeight="1" thickBot="1">
      <c r="A74" s="35" t="s">
        <v>37</v>
      </c>
      <c r="B74" s="56" t="s">
        <v>38</v>
      </c>
      <c r="C74" s="265" t="s">
        <v>33</v>
      </c>
      <c r="D74" s="266"/>
      <c r="E74" s="266"/>
      <c r="F74" s="266"/>
      <c r="G74" s="266"/>
      <c r="H74" s="118">
        <f>H35+H37+H39+H41+H43+H45+H47+H49+H51+H53+H56+H58+H62+H64+H67+H69+H71+H73</f>
        <v>1019300</v>
      </c>
      <c r="I74" s="118">
        <f t="shared" ref="I74:Q74" si="27">I35+I37+I39+I41+I43+I45+I47+I49+I51+I53+I56+I58+I62+I64+I67+I69+I71+I73</f>
        <v>1013500</v>
      </c>
      <c r="J74" s="118">
        <f t="shared" si="27"/>
        <v>759600</v>
      </c>
      <c r="K74" s="118">
        <f t="shared" si="27"/>
        <v>5800</v>
      </c>
      <c r="L74" s="118">
        <f t="shared" si="27"/>
        <v>1269100</v>
      </c>
      <c r="M74" s="118">
        <f t="shared" si="27"/>
        <v>1247600</v>
      </c>
      <c r="N74" s="118">
        <f t="shared" si="27"/>
        <v>888100</v>
      </c>
      <c r="O74" s="118">
        <f t="shared" si="27"/>
        <v>21500</v>
      </c>
      <c r="P74" s="118">
        <f t="shared" si="27"/>
        <v>1182800</v>
      </c>
      <c r="Q74" s="118">
        <f t="shared" si="27"/>
        <v>1278500</v>
      </c>
      <c r="R74" s="67"/>
      <c r="S74" s="75"/>
      <c r="T74" s="67"/>
      <c r="U74" s="74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</row>
    <row r="75" spans="1:117" ht="15" customHeight="1" thickBot="1">
      <c r="A75" s="12" t="s">
        <v>37</v>
      </c>
      <c r="B75" s="57" t="s">
        <v>39</v>
      </c>
      <c r="C75" s="347" t="s">
        <v>62</v>
      </c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348"/>
    </row>
    <row r="76" spans="1:117" ht="15" customHeight="1">
      <c r="A76" s="204" t="s">
        <v>37</v>
      </c>
      <c r="B76" s="228" t="s">
        <v>39</v>
      </c>
      <c r="C76" s="267" t="s">
        <v>37</v>
      </c>
      <c r="D76" s="221" t="s">
        <v>31</v>
      </c>
      <c r="E76" s="277" t="s">
        <v>51</v>
      </c>
      <c r="F76" s="278">
        <v>5</v>
      </c>
      <c r="G76" s="71" t="s">
        <v>13</v>
      </c>
      <c r="H76" s="172">
        <v>56000</v>
      </c>
      <c r="I76" s="119">
        <v>56000</v>
      </c>
      <c r="J76" s="119">
        <v>0</v>
      </c>
      <c r="K76" s="120">
        <v>0</v>
      </c>
      <c r="L76" s="172">
        <v>56700</v>
      </c>
      <c r="M76" s="119">
        <v>56700</v>
      </c>
      <c r="N76" s="119">
        <v>0</v>
      </c>
      <c r="O76" s="120">
        <v>0</v>
      </c>
      <c r="P76" s="121">
        <v>60000</v>
      </c>
      <c r="Q76" s="121">
        <v>62000</v>
      </c>
      <c r="R76" s="286" t="s">
        <v>53</v>
      </c>
      <c r="S76" s="72">
        <v>100</v>
      </c>
      <c r="T76" s="72">
        <v>100</v>
      </c>
      <c r="U76" s="72">
        <v>100</v>
      </c>
    </row>
    <row r="77" spans="1:117" ht="18" customHeight="1">
      <c r="A77" s="194"/>
      <c r="B77" s="195"/>
      <c r="C77" s="196"/>
      <c r="D77" s="205"/>
      <c r="E77" s="207"/>
      <c r="F77" s="279"/>
      <c r="G77" s="41" t="s">
        <v>32</v>
      </c>
      <c r="H77" s="78">
        <f>SUM(H76)</f>
        <v>56000</v>
      </c>
      <c r="I77" s="79">
        <f t="shared" ref="I77:Q77" si="28">SUM(I76)</f>
        <v>56000</v>
      </c>
      <c r="J77" s="79">
        <f t="shared" si="28"/>
        <v>0</v>
      </c>
      <c r="K77" s="80">
        <f t="shared" si="28"/>
        <v>0</v>
      </c>
      <c r="L77" s="78">
        <f t="shared" si="28"/>
        <v>56700</v>
      </c>
      <c r="M77" s="79">
        <f t="shared" si="28"/>
        <v>56700</v>
      </c>
      <c r="N77" s="79">
        <f t="shared" si="28"/>
        <v>0</v>
      </c>
      <c r="O77" s="80">
        <f t="shared" si="28"/>
        <v>0</v>
      </c>
      <c r="P77" s="81">
        <f t="shared" si="28"/>
        <v>60000</v>
      </c>
      <c r="Q77" s="81">
        <f t="shared" si="28"/>
        <v>62000</v>
      </c>
      <c r="R77" s="185"/>
      <c r="S77" s="58"/>
      <c r="T77" s="58"/>
      <c r="U77" s="58"/>
    </row>
    <row r="78" spans="1:117" ht="15" customHeight="1">
      <c r="A78" s="194" t="s">
        <v>37</v>
      </c>
      <c r="B78" s="195" t="s">
        <v>39</v>
      </c>
      <c r="C78" s="196" t="s">
        <v>39</v>
      </c>
      <c r="D78" s="233" t="s">
        <v>50</v>
      </c>
      <c r="E78" s="261" t="s">
        <v>48</v>
      </c>
      <c r="F78" s="279">
        <v>5</v>
      </c>
      <c r="G78" s="17" t="s">
        <v>13</v>
      </c>
      <c r="H78" s="173">
        <v>310500</v>
      </c>
      <c r="I78" s="184">
        <v>0</v>
      </c>
      <c r="J78" s="184">
        <v>0</v>
      </c>
      <c r="K78" s="122">
        <v>310500</v>
      </c>
      <c r="L78" s="173">
        <v>296500</v>
      </c>
      <c r="M78" s="184"/>
      <c r="N78" s="166">
        <v>0</v>
      </c>
      <c r="O78" s="122">
        <v>296500</v>
      </c>
      <c r="P78" s="83">
        <v>320000</v>
      </c>
      <c r="Q78" s="83">
        <v>330000</v>
      </c>
      <c r="R78" s="185" t="s">
        <v>53</v>
      </c>
      <c r="S78" s="50">
        <v>100</v>
      </c>
      <c r="T78" s="50">
        <v>100</v>
      </c>
      <c r="U78" s="50">
        <v>100</v>
      </c>
    </row>
    <row r="79" spans="1:117" ht="51" customHeight="1" thickBot="1">
      <c r="A79" s="229"/>
      <c r="B79" s="259"/>
      <c r="C79" s="344"/>
      <c r="D79" s="345"/>
      <c r="E79" s="262"/>
      <c r="F79" s="346"/>
      <c r="G79" s="42" t="s">
        <v>32</v>
      </c>
      <c r="H79" s="123">
        <f>SUM(H78)</f>
        <v>310500</v>
      </c>
      <c r="I79" s="125">
        <f t="shared" ref="I79:Q79" si="29">SUM(I78)</f>
        <v>0</v>
      </c>
      <c r="J79" s="124">
        <f t="shared" si="29"/>
        <v>0</v>
      </c>
      <c r="K79" s="125">
        <f t="shared" si="29"/>
        <v>310500</v>
      </c>
      <c r="L79" s="123">
        <v>296500</v>
      </c>
      <c r="M79" s="124">
        <f t="shared" si="29"/>
        <v>0</v>
      </c>
      <c r="N79" s="125">
        <f t="shared" si="29"/>
        <v>0</v>
      </c>
      <c r="O79" s="125">
        <v>296500</v>
      </c>
      <c r="P79" s="123">
        <f t="shared" si="29"/>
        <v>320000</v>
      </c>
      <c r="Q79" s="123">
        <f t="shared" si="29"/>
        <v>330000</v>
      </c>
      <c r="R79" s="343"/>
      <c r="S79" s="59"/>
      <c r="T79" s="59"/>
      <c r="U79" s="59"/>
    </row>
    <row r="80" spans="1:117" ht="54.75" customHeight="1" thickBot="1">
      <c r="A80" s="143" t="s">
        <v>37</v>
      </c>
      <c r="B80" s="40" t="s">
        <v>39</v>
      </c>
      <c r="C80" s="191" t="s">
        <v>14</v>
      </c>
      <c r="D80" s="255"/>
      <c r="E80" s="255"/>
      <c r="F80" s="255"/>
      <c r="G80" s="256"/>
      <c r="H80" s="103">
        <f>H77+H79</f>
        <v>366500</v>
      </c>
      <c r="I80" s="103">
        <f t="shared" ref="I80:Q80" si="30">I77+I79</f>
        <v>56000</v>
      </c>
      <c r="J80" s="103">
        <f t="shared" si="30"/>
        <v>0</v>
      </c>
      <c r="K80" s="103">
        <f t="shared" si="30"/>
        <v>310500</v>
      </c>
      <c r="L80" s="103">
        <f t="shared" si="30"/>
        <v>353200</v>
      </c>
      <c r="M80" s="103">
        <f t="shared" si="30"/>
        <v>56700</v>
      </c>
      <c r="N80" s="103">
        <f t="shared" si="30"/>
        <v>0</v>
      </c>
      <c r="O80" s="103">
        <f t="shared" si="30"/>
        <v>296500</v>
      </c>
      <c r="P80" s="103">
        <f t="shared" si="30"/>
        <v>380000</v>
      </c>
      <c r="Q80" s="103">
        <f t="shared" si="30"/>
        <v>392000</v>
      </c>
      <c r="R80" s="65" t="s">
        <v>36</v>
      </c>
      <c r="S80" s="60" t="s">
        <v>36</v>
      </c>
      <c r="T80" s="63" t="s">
        <v>36</v>
      </c>
      <c r="U80" s="60" t="s">
        <v>36</v>
      </c>
    </row>
    <row r="81" spans="1:21" ht="54.75" customHeight="1" thickBot="1">
      <c r="A81" s="12" t="s">
        <v>37</v>
      </c>
      <c r="B81" s="57" t="s">
        <v>40</v>
      </c>
      <c r="C81" s="252" t="s">
        <v>103</v>
      </c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4"/>
    </row>
    <row r="82" spans="1:21" s="150" customFormat="1" ht="20.25" customHeight="1">
      <c r="A82" s="257" t="s">
        <v>37</v>
      </c>
      <c r="B82" s="258" t="s">
        <v>37</v>
      </c>
      <c r="C82" s="257" t="s">
        <v>40</v>
      </c>
      <c r="D82" s="327" t="s">
        <v>104</v>
      </c>
      <c r="E82" s="330" t="s">
        <v>17</v>
      </c>
      <c r="F82" s="333">
        <v>3</v>
      </c>
      <c r="G82" s="145" t="s">
        <v>13</v>
      </c>
      <c r="H82" s="132">
        <v>89400</v>
      </c>
      <c r="I82" s="146">
        <v>89400</v>
      </c>
      <c r="J82" s="147">
        <v>85200</v>
      </c>
      <c r="K82" s="148">
        <v>0</v>
      </c>
      <c r="L82" s="132">
        <v>88800</v>
      </c>
      <c r="M82" s="146">
        <v>88800</v>
      </c>
      <c r="N82" s="146">
        <v>84200</v>
      </c>
      <c r="O82" s="148">
        <v>0</v>
      </c>
      <c r="P82" s="149">
        <v>90000</v>
      </c>
      <c r="Q82" s="149">
        <v>92000</v>
      </c>
      <c r="R82" s="336" t="s">
        <v>102</v>
      </c>
      <c r="S82" s="323">
        <v>80</v>
      </c>
      <c r="T82" s="325">
        <v>85</v>
      </c>
      <c r="U82" s="323">
        <v>90</v>
      </c>
    </row>
    <row r="83" spans="1:21" s="150" customFormat="1" ht="3.75" customHeight="1">
      <c r="A83" s="257"/>
      <c r="B83" s="258"/>
      <c r="C83" s="257"/>
      <c r="D83" s="328"/>
      <c r="E83" s="331"/>
      <c r="F83" s="334"/>
      <c r="G83" s="145" t="s">
        <v>91</v>
      </c>
      <c r="H83" s="132"/>
      <c r="I83" s="146"/>
      <c r="J83" s="147"/>
      <c r="K83" s="151"/>
      <c r="L83" s="132"/>
      <c r="M83" s="146"/>
      <c r="N83" s="146"/>
      <c r="O83" s="151"/>
      <c r="P83" s="132"/>
      <c r="Q83" s="132"/>
      <c r="R83" s="337"/>
      <c r="S83" s="324"/>
      <c r="T83" s="326"/>
      <c r="U83" s="324"/>
    </row>
    <row r="84" spans="1:21" s="150" customFormat="1" ht="46.5" customHeight="1" thickBot="1">
      <c r="A84" s="257"/>
      <c r="B84" s="258"/>
      <c r="C84" s="257"/>
      <c r="D84" s="329"/>
      <c r="E84" s="332"/>
      <c r="F84" s="335"/>
      <c r="G84" s="152" t="s">
        <v>32</v>
      </c>
      <c r="H84" s="153">
        <f>+H83+H82</f>
        <v>89400</v>
      </c>
      <c r="I84" s="154">
        <f t="shared" ref="I84:Q84" si="31">SUM(I82:I83)</f>
        <v>89400</v>
      </c>
      <c r="J84" s="154">
        <f t="shared" si="31"/>
        <v>85200</v>
      </c>
      <c r="K84" s="155">
        <f t="shared" si="31"/>
        <v>0</v>
      </c>
      <c r="L84" s="153">
        <f t="shared" si="31"/>
        <v>88800</v>
      </c>
      <c r="M84" s="154">
        <f t="shared" si="31"/>
        <v>88800</v>
      </c>
      <c r="N84" s="154">
        <f t="shared" si="31"/>
        <v>84200</v>
      </c>
      <c r="O84" s="155">
        <f t="shared" si="31"/>
        <v>0</v>
      </c>
      <c r="P84" s="153">
        <f t="shared" si="31"/>
        <v>90000</v>
      </c>
      <c r="Q84" s="153">
        <f t="shared" si="31"/>
        <v>92000</v>
      </c>
      <c r="R84" s="338"/>
      <c r="S84" s="156"/>
      <c r="T84" s="156"/>
      <c r="U84" s="156"/>
    </row>
    <row r="85" spans="1:21" ht="14.25" customHeight="1" thickBot="1">
      <c r="A85" s="144" t="s">
        <v>37</v>
      </c>
      <c r="B85" s="40" t="s">
        <v>40</v>
      </c>
      <c r="C85" s="191" t="s">
        <v>14</v>
      </c>
      <c r="D85" s="255"/>
      <c r="E85" s="255"/>
      <c r="F85" s="255"/>
      <c r="G85" s="256"/>
      <c r="H85" s="103">
        <f>+H84</f>
        <v>89400</v>
      </c>
      <c r="I85" s="103">
        <f t="shared" ref="I85:Q85" si="32">+I84</f>
        <v>89400</v>
      </c>
      <c r="J85" s="103">
        <f t="shared" si="32"/>
        <v>85200</v>
      </c>
      <c r="K85" s="103">
        <f t="shared" si="32"/>
        <v>0</v>
      </c>
      <c r="L85" s="103">
        <f t="shared" si="32"/>
        <v>88800</v>
      </c>
      <c r="M85" s="103">
        <f t="shared" si="32"/>
        <v>88800</v>
      </c>
      <c r="N85" s="103">
        <f t="shared" si="32"/>
        <v>84200</v>
      </c>
      <c r="O85" s="103">
        <f t="shared" si="32"/>
        <v>0</v>
      </c>
      <c r="P85" s="103">
        <f t="shared" si="32"/>
        <v>90000</v>
      </c>
      <c r="Q85" s="103">
        <f t="shared" si="32"/>
        <v>92000</v>
      </c>
      <c r="R85" s="65" t="s">
        <v>36</v>
      </c>
      <c r="S85" s="60" t="s">
        <v>36</v>
      </c>
      <c r="T85" s="63" t="s">
        <v>36</v>
      </c>
      <c r="U85" s="60" t="s">
        <v>36</v>
      </c>
    </row>
    <row r="86" spans="1:21" customFormat="1" ht="13.5" thickBot="1">
      <c r="A86" s="12" t="s">
        <v>37</v>
      </c>
      <c r="B86" s="11" t="s">
        <v>37</v>
      </c>
      <c r="C86" s="294" t="s">
        <v>105</v>
      </c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4"/>
    </row>
    <row r="87" spans="1:21" customFormat="1" ht="12.75" customHeight="1">
      <c r="A87" s="199" t="s">
        <v>37</v>
      </c>
      <c r="B87" s="197" t="s">
        <v>41</v>
      </c>
      <c r="C87" s="364" t="s">
        <v>37</v>
      </c>
      <c r="D87" s="234" t="s">
        <v>106</v>
      </c>
      <c r="E87" s="263" t="s">
        <v>107</v>
      </c>
      <c r="F87" s="268" t="s">
        <v>138</v>
      </c>
      <c r="G87" s="25" t="s">
        <v>13</v>
      </c>
      <c r="H87" s="86">
        <v>0</v>
      </c>
      <c r="I87" s="87">
        <v>0</v>
      </c>
      <c r="J87" s="157">
        <v>0</v>
      </c>
      <c r="K87" s="157">
        <v>0</v>
      </c>
      <c r="L87" s="86">
        <v>0</v>
      </c>
      <c r="M87" s="87">
        <v>0</v>
      </c>
      <c r="N87" s="88">
        <v>0</v>
      </c>
      <c r="O87" s="157">
        <v>0</v>
      </c>
      <c r="P87" s="84">
        <v>0</v>
      </c>
      <c r="Q87" s="84">
        <v>0</v>
      </c>
      <c r="R87" s="280" t="s">
        <v>108</v>
      </c>
      <c r="S87" s="368">
        <v>50</v>
      </c>
      <c r="T87" s="192">
        <v>75</v>
      </c>
      <c r="U87" s="368">
        <v>100</v>
      </c>
    </row>
    <row r="88" spans="1:21" customFormat="1" ht="12.75">
      <c r="A88" s="316"/>
      <c r="B88" s="363"/>
      <c r="C88" s="365"/>
      <c r="D88" s="366"/>
      <c r="E88" s="367"/>
      <c r="F88" s="322"/>
      <c r="G88" s="25" t="s">
        <v>91</v>
      </c>
      <c r="H88" s="86">
        <v>0</v>
      </c>
      <c r="I88" s="87">
        <v>0</v>
      </c>
      <c r="J88" s="157">
        <v>0</v>
      </c>
      <c r="K88" s="106"/>
      <c r="L88" s="86">
        <v>0</v>
      </c>
      <c r="M88" s="87">
        <v>0</v>
      </c>
      <c r="N88" s="88">
        <v>0</v>
      </c>
      <c r="O88" s="106"/>
      <c r="P88" s="84">
        <v>0</v>
      </c>
      <c r="Q88" s="83">
        <v>0</v>
      </c>
      <c r="R88" s="285"/>
      <c r="S88" s="369"/>
      <c r="T88" s="193"/>
      <c r="U88" s="369"/>
    </row>
    <row r="89" spans="1:21" customFormat="1" ht="129.75" customHeight="1" thickBot="1">
      <c r="A89" s="223"/>
      <c r="B89" s="198"/>
      <c r="C89" s="222"/>
      <c r="D89" s="221"/>
      <c r="E89" s="277"/>
      <c r="F89" s="224"/>
      <c r="G89" s="152" t="s">
        <v>32</v>
      </c>
      <c r="H89" s="158">
        <v>0</v>
      </c>
      <c r="I89" s="159">
        <v>0</v>
      </c>
      <c r="J89" s="160">
        <v>0</v>
      </c>
      <c r="K89" s="155">
        <f t="shared" ref="K89:O89" si="33">SUM(K87:K88)</f>
        <v>0</v>
      </c>
      <c r="L89" s="158">
        <v>0</v>
      </c>
      <c r="M89" s="159">
        <v>0</v>
      </c>
      <c r="N89" s="161">
        <v>0</v>
      </c>
      <c r="O89" s="155">
        <f t="shared" si="33"/>
        <v>0</v>
      </c>
      <c r="P89" s="162">
        <v>0</v>
      </c>
      <c r="Q89" s="153">
        <v>0</v>
      </c>
      <c r="R89" s="286"/>
      <c r="S89" s="156"/>
      <c r="T89" s="156"/>
      <c r="U89" s="156"/>
    </row>
    <row r="90" spans="1:21" customFormat="1" ht="15" customHeight="1">
      <c r="A90" s="199" t="s">
        <v>37</v>
      </c>
      <c r="B90" s="197" t="s">
        <v>41</v>
      </c>
      <c r="C90" s="364" t="s">
        <v>38</v>
      </c>
      <c r="D90" s="234" t="s">
        <v>109</v>
      </c>
      <c r="E90" s="263" t="s">
        <v>110</v>
      </c>
      <c r="F90" s="268" t="s">
        <v>111</v>
      </c>
      <c r="G90" s="25" t="s">
        <v>13</v>
      </c>
      <c r="H90" s="86">
        <v>0</v>
      </c>
      <c r="I90" s="87">
        <v>0</v>
      </c>
      <c r="J90" s="157">
        <v>0</v>
      </c>
      <c r="K90" s="157">
        <v>0</v>
      </c>
      <c r="L90" s="86">
        <v>0</v>
      </c>
      <c r="M90" s="87">
        <v>0</v>
      </c>
      <c r="N90" s="88">
        <v>0</v>
      </c>
      <c r="O90" s="157">
        <v>0</v>
      </c>
      <c r="P90" s="84">
        <v>0</v>
      </c>
      <c r="Q90" s="84">
        <v>0</v>
      </c>
      <c r="R90" s="280" t="s">
        <v>108</v>
      </c>
      <c r="S90" s="368">
        <v>50</v>
      </c>
      <c r="T90" s="192">
        <v>75</v>
      </c>
      <c r="U90" s="368">
        <v>100</v>
      </c>
    </row>
    <row r="91" spans="1:21" customFormat="1" ht="12.75">
      <c r="A91" s="316"/>
      <c r="B91" s="363"/>
      <c r="C91" s="365"/>
      <c r="D91" s="366"/>
      <c r="E91" s="367"/>
      <c r="F91" s="322"/>
      <c r="G91" s="25" t="s">
        <v>91</v>
      </c>
      <c r="H91" s="86">
        <v>0</v>
      </c>
      <c r="I91" s="87">
        <v>0</v>
      </c>
      <c r="J91" s="157">
        <v>0</v>
      </c>
      <c r="K91" s="106"/>
      <c r="L91" s="86">
        <v>0</v>
      </c>
      <c r="M91" s="87">
        <v>0</v>
      </c>
      <c r="N91" s="88">
        <v>0</v>
      </c>
      <c r="O91" s="106"/>
      <c r="P91" s="84">
        <v>0</v>
      </c>
      <c r="Q91" s="83">
        <v>0</v>
      </c>
      <c r="R91" s="285"/>
      <c r="S91" s="369"/>
      <c r="T91" s="193"/>
      <c r="U91" s="369"/>
    </row>
    <row r="92" spans="1:21" customFormat="1" ht="13.5" thickBot="1">
      <c r="A92" s="223"/>
      <c r="B92" s="198"/>
      <c r="C92" s="222"/>
      <c r="D92" s="221"/>
      <c r="E92" s="277"/>
      <c r="F92" s="224"/>
      <c r="G92" s="152" t="s">
        <v>32</v>
      </c>
      <c r="H92" s="158">
        <v>0</v>
      </c>
      <c r="I92" s="159">
        <v>0</v>
      </c>
      <c r="J92" s="160">
        <v>0</v>
      </c>
      <c r="K92" s="155">
        <f t="shared" ref="K92:O92" si="34">SUM(K90:K91)</f>
        <v>0</v>
      </c>
      <c r="L92" s="158">
        <v>0</v>
      </c>
      <c r="M92" s="159">
        <v>0</v>
      </c>
      <c r="N92" s="161">
        <v>0</v>
      </c>
      <c r="O92" s="155">
        <f t="shared" si="34"/>
        <v>0</v>
      </c>
      <c r="P92" s="162">
        <v>0</v>
      </c>
      <c r="Q92" s="153">
        <v>0</v>
      </c>
      <c r="R92" s="286"/>
      <c r="S92" s="53"/>
      <c r="T92" s="53"/>
      <c r="U92" s="53"/>
    </row>
    <row r="93" spans="1:21" customFormat="1" ht="15" customHeight="1">
      <c r="A93" s="199" t="s">
        <v>37</v>
      </c>
      <c r="B93" s="197" t="s">
        <v>41</v>
      </c>
      <c r="C93" s="364" t="s">
        <v>39</v>
      </c>
      <c r="D93" s="234" t="s">
        <v>112</v>
      </c>
      <c r="E93" s="263" t="s">
        <v>113</v>
      </c>
      <c r="F93" s="268" t="s">
        <v>138</v>
      </c>
      <c r="G93" s="25" t="s">
        <v>13</v>
      </c>
      <c r="H93" s="86">
        <v>0</v>
      </c>
      <c r="I93" s="87">
        <v>0</v>
      </c>
      <c r="J93" s="157">
        <v>0</v>
      </c>
      <c r="K93" s="157">
        <v>0</v>
      </c>
      <c r="L93" s="86">
        <v>0</v>
      </c>
      <c r="M93" s="87">
        <v>0</v>
      </c>
      <c r="N93" s="88">
        <v>0</v>
      </c>
      <c r="O93" s="157">
        <v>0</v>
      </c>
      <c r="P93" s="84">
        <v>0</v>
      </c>
      <c r="Q93" s="84">
        <v>0</v>
      </c>
      <c r="R93" s="280" t="s">
        <v>108</v>
      </c>
      <c r="S93" s="368">
        <v>50</v>
      </c>
      <c r="T93" s="192">
        <v>75</v>
      </c>
      <c r="U93" s="368">
        <v>100</v>
      </c>
    </row>
    <row r="94" spans="1:21" customFormat="1" ht="12.75">
      <c r="A94" s="316"/>
      <c r="B94" s="363"/>
      <c r="C94" s="365"/>
      <c r="D94" s="366"/>
      <c r="E94" s="367"/>
      <c r="F94" s="322"/>
      <c r="G94" s="25" t="s">
        <v>91</v>
      </c>
      <c r="H94" s="86">
        <v>0</v>
      </c>
      <c r="I94" s="87">
        <v>0</v>
      </c>
      <c r="J94" s="157">
        <v>0</v>
      </c>
      <c r="K94" s="106"/>
      <c r="L94" s="86">
        <v>0</v>
      </c>
      <c r="M94" s="87">
        <v>0</v>
      </c>
      <c r="N94" s="88">
        <v>0</v>
      </c>
      <c r="O94" s="106"/>
      <c r="P94" s="84">
        <v>0</v>
      </c>
      <c r="Q94" s="83">
        <v>0</v>
      </c>
      <c r="R94" s="285"/>
      <c r="S94" s="369"/>
      <c r="T94" s="193"/>
      <c r="U94" s="369"/>
    </row>
    <row r="95" spans="1:21" customFormat="1" ht="75" customHeight="1" thickBot="1">
      <c r="A95" s="223"/>
      <c r="B95" s="198"/>
      <c r="C95" s="222"/>
      <c r="D95" s="221"/>
      <c r="E95" s="277"/>
      <c r="F95" s="224"/>
      <c r="G95" s="152" t="s">
        <v>32</v>
      </c>
      <c r="H95" s="158">
        <v>0</v>
      </c>
      <c r="I95" s="159">
        <v>0</v>
      </c>
      <c r="J95" s="160">
        <v>0</v>
      </c>
      <c r="K95" s="155">
        <f t="shared" ref="K95:O95" si="35">SUM(K93:K94)</f>
        <v>0</v>
      </c>
      <c r="L95" s="158">
        <v>0</v>
      </c>
      <c r="M95" s="159">
        <v>0</v>
      </c>
      <c r="N95" s="161">
        <v>0</v>
      </c>
      <c r="O95" s="155">
        <f t="shared" si="35"/>
        <v>0</v>
      </c>
      <c r="P95" s="162">
        <v>0</v>
      </c>
      <c r="Q95" s="153">
        <v>0</v>
      </c>
      <c r="R95" s="286"/>
      <c r="S95" s="53"/>
      <c r="T95" s="53"/>
      <c r="U95" s="53"/>
    </row>
    <row r="96" spans="1:21" customFormat="1" ht="15" customHeight="1">
      <c r="A96" s="199" t="s">
        <v>37</v>
      </c>
      <c r="B96" s="197" t="s">
        <v>41</v>
      </c>
      <c r="C96" s="364" t="s">
        <v>40</v>
      </c>
      <c r="D96" s="234" t="s">
        <v>114</v>
      </c>
      <c r="E96" s="263" t="s">
        <v>115</v>
      </c>
      <c r="F96" s="268" t="s">
        <v>116</v>
      </c>
      <c r="G96" s="25" t="s">
        <v>13</v>
      </c>
      <c r="H96" s="86">
        <v>0</v>
      </c>
      <c r="I96" s="87">
        <v>0</v>
      </c>
      <c r="J96" s="157">
        <v>0</v>
      </c>
      <c r="K96" s="157">
        <v>0</v>
      </c>
      <c r="L96" s="86">
        <v>0</v>
      </c>
      <c r="M96" s="87">
        <v>0</v>
      </c>
      <c r="N96" s="88">
        <v>0</v>
      </c>
      <c r="O96" s="157">
        <v>0</v>
      </c>
      <c r="P96" s="84">
        <v>0</v>
      </c>
      <c r="Q96" s="84">
        <v>0</v>
      </c>
      <c r="R96" s="280" t="s">
        <v>108</v>
      </c>
      <c r="S96" s="368">
        <v>50</v>
      </c>
      <c r="T96" s="192">
        <v>75</v>
      </c>
      <c r="U96" s="368">
        <v>100</v>
      </c>
    </row>
    <row r="97" spans="1:34" customFormat="1" ht="12.75">
      <c r="A97" s="316"/>
      <c r="B97" s="363"/>
      <c r="C97" s="365"/>
      <c r="D97" s="366"/>
      <c r="E97" s="367"/>
      <c r="F97" s="322"/>
      <c r="G97" s="25" t="s">
        <v>91</v>
      </c>
      <c r="H97" s="86">
        <v>0</v>
      </c>
      <c r="I97" s="87">
        <v>0</v>
      </c>
      <c r="J97" s="157">
        <v>0</v>
      </c>
      <c r="K97" s="106"/>
      <c r="L97" s="86">
        <v>0</v>
      </c>
      <c r="M97" s="87">
        <v>0</v>
      </c>
      <c r="N97" s="88">
        <v>0</v>
      </c>
      <c r="O97" s="106"/>
      <c r="P97" s="84">
        <v>0</v>
      </c>
      <c r="Q97" s="83">
        <v>0</v>
      </c>
      <c r="R97" s="285"/>
      <c r="S97" s="369"/>
      <c r="T97" s="193"/>
      <c r="U97" s="369"/>
    </row>
    <row r="98" spans="1:34" customFormat="1" ht="125.25" customHeight="1" thickBot="1">
      <c r="A98" s="223"/>
      <c r="B98" s="198"/>
      <c r="C98" s="222"/>
      <c r="D98" s="221"/>
      <c r="E98" s="277"/>
      <c r="F98" s="224"/>
      <c r="G98" s="152" t="s">
        <v>32</v>
      </c>
      <c r="H98" s="158">
        <v>0</v>
      </c>
      <c r="I98" s="159">
        <v>0</v>
      </c>
      <c r="J98" s="160">
        <v>0</v>
      </c>
      <c r="K98" s="155">
        <f t="shared" ref="K98:O98" si="36">SUM(K96:K97)</f>
        <v>0</v>
      </c>
      <c r="L98" s="158">
        <v>0</v>
      </c>
      <c r="M98" s="159">
        <v>0</v>
      </c>
      <c r="N98" s="161">
        <v>0</v>
      </c>
      <c r="O98" s="155">
        <f t="shared" si="36"/>
        <v>0</v>
      </c>
      <c r="P98" s="162">
        <v>0</v>
      </c>
      <c r="Q98" s="153">
        <v>0</v>
      </c>
      <c r="R98" s="286"/>
      <c r="S98" s="53"/>
      <c r="T98" s="53"/>
      <c r="U98" s="53"/>
    </row>
    <row r="99" spans="1:34" customFormat="1" ht="15" customHeight="1">
      <c r="A99" s="199" t="s">
        <v>37</v>
      </c>
      <c r="B99" s="197" t="s">
        <v>41</v>
      </c>
      <c r="C99" s="364" t="s">
        <v>41</v>
      </c>
      <c r="D99" s="234" t="s">
        <v>117</v>
      </c>
      <c r="E99" s="263" t="s">
        <v>118</v>
      </c>
      <c r="F99" s="268" t="s">
        <v>139</v>
      </c>
      <c r="G99" s="25" t="s">
        <v>13</v>
      </c>
      <c r="H99" s="86">
        <v>0</v>
      </c>
      <c r="I99" s="87">
        <v>0</v>
      </c>
      <c r="J99" s="157">
        <v>0</v>
      </c>
      <c r="K99" s="157">
        <v>0</v>
      </c>
      <c r="L99" s="86">
        <v>0</v>
      </c>
      <c r="M99" s="87">
        <v>0</v>
      </c>
      <c r="N99" s="88">
        <v>0</v>
      </c>
      <c r="O99" s="157">
        <v>0</v>
      </c>
      <c r="P99" s="84">
        <v>0</v>
      </c>
      <c r="Q99" s="84">
        <v>0</v>
      </c>
      <c r="R99" s="280" t="s">
        <v>108</v>
      </c>
      <c r="S99" s="368">
        <v>50</v>
      </c>
      <c r="T99" s="192">
        <v>75</v>
      </c>
      <c r="U99" s="368">
        <v>100</v>
      </c>
    </row>
    <row r="100" spans="1:34" customFormat="1" ht="12.75">
      <c r="A100" s="316"/>
      <c r="B100" s="363"/>
      <c r="C100" s="365"/>
      <c r="D100" s="366"/>
      <c r="E100" s="367"/>
      <c r="F100" s="322"/>
      <c r="G100" s="25" t="s">
        <v>91</v>
      </c>
      <c r="H100" s="86">
        <v>0</v>
      </c>
      <c r="I100" s="87">
        <v>0</v>
      </c>
      <c r="J100" s="157">
        <v>0</v>
      </c>
      <c r="K100" s="106"/>
      <c r="L100" s="86">
        <v>0</v>
      </c>
      <c r="M100" s="87">
        <v>0</v>
      </c>
      <c r="N100" s="88">
        <v>0</v>
      </c>
      <c r="O100" s="106"/>
      <c r="P100" s="84">
        <v>0</v>
      </c>
      <c r="Q100" s="83">
        <v>0</v>
      </c>
      <c r="R100" s="285"/>
      <c r="S100" s="369"/>
      <c r="T100" s="193"/>
      <c r="U100" s="369"/>
    </row>
    <row r="101" spans="1:34" customFormat="1" ht="41.25" customHeight="1" thickBot="1">
      <c r="A101" s="223"/>
      <c r="B101" s="198"/>
      <c r="C101" s="222"/>
      <c r="D101" s="221"/>
      <c r="E101" s="277"/>
      <c r="F101" s="224"/>
      <c r="G101" s="152" t="s">
        <v>32</v>
      </c>
      <c r="H101" s="158">
        <v>0</v>
      </c>
      <c r="I101" s="159">
        <v>0</v>
      </c>
      <c r="J101" s="160">
        <v>0</v>
      </c>
      <c r="K101" s="155">
        <f t="shared" ref="K101:O101" si="37">SUM(K99:K100)</f>
        <v>0</v>
      </c>
      <c r="L101" s="158">
        <v>0</v>
      </c>
      <c r="M101" s="159">
        <v>0</v>
      </c>
      <c r="N101" s="161">
        <v>0</v>
      </c>
      <c r="O101" s="155">
        <f t="shared" si="37"/>
        <v>0</v>
      </c>
      <c r="P101" s="162">
        <v>0</v>
      </c>
      <c r="Q101" s="153">
        <v>0</v>
      </c>
      <c r="R101" s="286"/>
      <c r="S101" s="53"/>
      <c r="T101" s="53"/>
      <c r="U101" s="53"/>
    </row>
    <row r="102" spans="1:34" customFormat="1" ht="15" customHeight="1">
      <c r="A102" s="199" t="s">
        <v>37</v>
      </c>
      <c r="B102" s="197" t="s">
        <v>41</v>
      </c>
      <c r="C102" s="364" t="s">
        <v>42</v>
      </c>
      <c r="D102" s="234" t="s">
        <v>119</v>
      </c>
      <c r="E102" s="263" t="s">
        <v>120</v>
      </c>
      <c r="F102" s="268" t="s">
        <v>140</v>
      </c>
      <c r="G102" s="25" t="s">
        <v>13</v>
      </c>
      <c r="H102" s="86">
        <v>0</v>
      </c>
      <c r="I102" s="87">
        <v>0</v>
      </c>
      <c r="J102" s="157">
        <v>0</v>
      </c>
      <c r="K102" s="157">
        <v>0</v>
      </c>
      <c r="L102" s="86">
        <v>0</v>
      </c>
      <c r="M102" s="87">
        <v>0</v>
      </c>
      <c r="N102" s="88">
        <v>0</v>
      </c>
      <c r="O102" s="157">
        <v>0</v>
      </c>
      <c r="P102" s="84">
        <v>0</v>
      </c>
      <c r="Q102" s="84">
        <v>0</v>
      </c>
      <c r="R102" s="280" t="s">
        <v>108</v>
      </c>
      <c r="S102" s="368">
        <v>50</v>
      </c>
      <c r="T102" s="192">
        <v>75</v>
      </c>
      <c r="U102" s="368">
        <v>100</v>
      </c>
    </row>
    <row r="103" spans="1:34" customFormat="1" ht="12.75">
      <c r="A103" s="316"/>
      <c r="B103" s="363"/>
      <c r="C103" s="365"/>
      <c r="D103" s="366"/>
      <c r="E103" s="367"/>
      <c r="F103" s="322"/>
      <c r="G103" s="25" t="s">
        <v>91</v>
      </c>
      <c r="H103" s="86">
        <v>0</v>
      </c>
      <c r="I103" s="87">
        <v>0</v>
      </c>
      <c r="J103" s="157">
        <v>0</v>
      </c>
      <c r="K103" s="106"/>
      <c r="L103" s="86">
        <v>0</v>
      </c>
      <c r="M103" s="87">
        <v>0</v>
      </c>
      <c r="N103" s="88">
        <v>0</v>
      </c>
      <c r="O103" s="106"/>
      <c r="P103" s="84">
        <v>0</v>
      </c>
      <c r="Q103" s="83">
        <v>0</v>
      </c>
      <c r="R103" s="285"/>
      <c r="S103" s="369"/>
      <c r="T103" s="193"/>
      <c r="U103" s="369"/>
    </row>
    <row r="104" spans="1:34" customFormat="1" ht="72" customHeight="1" thickBot="1">
      <c r="A104" s="223"/>
      <c r="B104" s="198"/>
      <c r="C104" s="222"/>
      <c r="D104" s="221"/>
      <c r="E104" s="277"/>
      <c r="F104" s="224"/>
      <c r="G104" s="152" t="s">
        <v>32</v>
      </c>
      <c r="H104" s="158">
        <v>0</v>
      </c>
      <c r="I104" s="159">
        <v>0</v>
      </c>
      <c r="J104" s="160">
        <v>0</v>
      </c>
      <c r="K104" s="155">
        <f t="shared" ref="K104:Q104" si="38">SUM(K102:K103)</f>
        <v>0</v>
      </c>
      <c r="L104" s="158">
        <v>0</v>
      </c>
      <c r="M104" s="159">
        <v>0</v>
      </c>
      <c r="N104" s="161">
        <v>0</v>
      </c>
      <c r="O104" s="155">
        <f t="shared" si="38"/>
        <v>0</v>
      </c>
      <c r="P104" s="162">
        <v>0</v>
      </c>
      <c r="Q104" s="153">
        <f t="shared" si="38"/>
        <v>0</v>
      </c>
      <c r="R104" s="286"/>
      <c r="S104" s="53"/>
      <c r="T104" s="53"/>
      <c r="U104" s="53"/>
    </row>
    <row r="105" spans="1:34" ht="14.25" customHeight="1" thickBot="1">
      <c r="A105" s="143" t="s">
        <v>37</v>
      </c>
      <c r="B105" s="40" t="s">
        <v>40</v>
      </c>
      <c r="C105" s="191" t="s">
        <v>14</v>
      </c>
      <c r="D105" s="255"/>
      <c r="E105" s="255"/>
      <c r="F105" s="255"/>
      <c r="G105" s="256"/>
      <c r="H105" s="103">
        <f>+H104+H101+H98+H95+H92+H89</f>
        <v>0</v>
      </c>
      <c r="I105" s="103">
        <f t="shared" ref="I105:Q105" si="39">+I104+I101+I98+I95+I92+I89</f>
        <v>0</v>
      </c>
      <c r="J105" s="103">
        <f t="shared" si="39"/>
        <v>0</v>
      </c>
      <c r="K105" s="103">
        <f t="shared" si="39"/>
        <v>0</v>
      </c>
      <c r="L105" s="103">
        <f t="shared" si="39"/>
        <v>0</v>
      </c>
      <c r="M105" s="103">
        <f t="shared" si="39"/>
        <v>0</v>
      </c>
      <c r="N105" s="103">
        <f t="shared" si="39"/>
        <v>0</v>
      </c>
      <c r="O105" s="103">
        <f t="shared" si="39"/>
        <v>0</v>
      </c>
      <c r="P105" s="103">
        <f t="shared" si="39"/>
        <v>0</v>
      </c>
      <c r="Q105" s="103">
        <f t="shared" si="39"/>
        <v>0</v>
      </c>
      <c r="R105" s="65" t="s">
        <v>36</v>
      </c>
      <c r="S105" s="60" t="s">
        <v>36</v>
      </c>
      <c r="T105" s="63" t="s">
        <v>36</v>
      </c>
      <c r="U105" s="60" t="s">
        <v>36</v>
      </c>
    </row>
    <row r="106" spans="1:34" ht="12" customHeight="1" thickBot="1">
      <c r="A106" s="12" t="s">
        <v>37</v>
      </c>
      <c r="B106" s="249" t="s">
        <v>15</v>
      </c>
      <c r="C106" s="250"/>
      <c r="D106" s="250"/>
      <c r="E106" s="250"/>
      <c r="F106" s="250"/>
      <c r="G106" s="251"/>
      <c r="H106" s="126">
        <f>SUM(H32,H74,H80,H105,H85)</f>
        <v>4308400</v>
      </c>
      <c r="I106" s="126">
        <f t="shared" ref="I106:Q106" si="40">SUM(I32,I74,I80,I105,I85)</f>
        <v>3966000</v>
      </c>
      <c r="J106" s="126">
        <f t="shared" si="40"/>
        <v>2800400</v>
      </c>
      <c r="K106" s="126">
        <f t="shared" si="40"/>
        <v>342400</v>
      </c>
      <c r="L106" s="126">
        <f t="shared" si="40"/>
        <v>4544200</v>
      </c>
      <c r="M106" s="126">
        <f t="shared" si="40"/>
        <v>4166300</v>
      </c>
      <c r="N106" s="126">
        <f t="shared" si="40"/>
        <v>3003900</v>
      </c>
      <c r="O106" s="126">
        <f t="shared" si="40"/>
        <v>377900</v>
      </c>
      <c r="P106" s="126">
        <f t="shared" si="40"/>
        <v>4951800</v>
      </c>
      <c r="Q106" s="126">
        <f t="shared" si="40"/>
        <v>5280800</v>
      </c>
      <c r="R106" s="66" t="s">
        <v>36</v>
      </c>
      <c r="S106" s="61" t="s">
        <v>36</v>
      </c>
      <c r="T106" s="64" t="s">
        <v>36</v>
      </c>
      <c r="U106" s="61" t="s">
        <v>36</v>
      </c>
    </row>
    <row r="107" spans="1:34" ht="13.5" customHeight="1" thickBot="1">
      <c r="A107" s="282" t="s">
        <v>16</v>
      </c>
      <c r="B107" s="283"/>
      <c r="C107" s="283"/>
      <c r="D107" s="283"/>
      <c r="E107" s="283"/>
      <c r="F107" s="283"/>
      <c r="G107" s="283"/>
      <c r="H107" s="127">
        <f>SUM(H106)</f>
        <v>4308400</v>
      </c>
      <c r="I107" s="127">
        <f t="shared" ref="I107:Q107" si="41">SUM(I106)</f>
        <v>3966000</v>
      </c>
      <c r="J107" s="127">
        <f t="shared" si="41"/>
        <v>2800400</v>
      </c>
      <c r="K107" s="127">
        <f t="shared" si="41"/>
        <v>342400</v>
      </c>
      <c r="L107" s="127">
        <f t="shared" si="41"/>
        <v>4544200</v>
      </c>
      <c r="M107" s="127">
        <f t="shared" si="41"/>
        <v>4166300</v>
      </c>
      <c r="N107" s="127">
        <f t="shared" si="41"/>
        <v>3003900</v>
      </c>
      <c r="O107" s="127">
        <f t="shared" si="41"/>
        <v>377900</v>
      </c>
      <c r="P107" s="127">
        <f t="shared" si="41"/>
        <v>4951800</v>
      </c>
      <c r="Q107" s="128">
        <f t="shared" si="41"/>
        <v>5280800</v>
      </c>
      <c r="R107" s="62" t="s">
        <v>36</v>
      </c>
      <c r="S107" s="130" t="s">
        <v>36</v>
      </c>
      <c r="T107" s="128" t="s">
        <v>36</v>
      </c>
      <c r="U107" s="130" t="s">
        <v>36</v>
      </c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s="6" customFormat="1">
      <c r="A108" s="13"/>
      <c r="B108" s="13"/>
      <c r="C108" s="14"/>
      <c r="D108" s="2"/>
      <c r="E108" s="2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9"/>
      <c r="S108" s="1"/>
      <c r="T108" s="1"/>
    </row>
    <row r="109" spans="1:34">
      <c r="A109" s="15"/>
      <c r="B109" s="15"/>
      <c r="C109" s="15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269"/>
      <c r="Q109" s="269"/>
      <c r="R109" s="269"/>
      <c r="S109" s="269"/>
      <c r="T109" s="269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>
      <c r="A110" s="15"/>
      <c r="B110" s="15"/>
      <c r="C110" s="15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1:34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34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>
      <c r="A114" s="20"/>
      <c r="B114" s="20"/>
      <c r="C114" s="20"/>
      <c r="D114" s="21"/>
      <c r="E114" s="21"/>
      <c r="F114" s="21"/>
      <c r="G114" s="21"/>
      <c r="H114" s="21"/>
      <c r="I114" s="21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</sheetData>
  <mergeCells count="307">
    <mergeCell ref="A65:A67"/>
    <mergeCell ref="B65:B67"/>
    <mergeCell ref="C65:C67"/>
    <mergeCell ref="D65:D67"/>
    <mergeCell ref="E65:E67"/>
    <mergeCell ref="F65:F67"/>
    <mergeCell ref="R65:R67"/>
    <mergeCell ref="U102:U103"/>
    <mergeCell ref="C85:G85"/>
    <mergeCell ref="A102:A104"/>
    <mergeCell ref="B102:B104"/>
    <mergeCell ref="C102:C104"/>
    <mergeCell ref="D102:D104"/>
    <mergeCell ref="E102:E104"/>
    <mergeCell ref="F102:F104"/>
    <mergeCell ref="R102:R104"/>
    <mergeCell ref="S102:S103"/>
    <mergeCell ref="T102:T103"/>
    <mergeCell ref="U96:U97"/>
    <mergeCell ref="A99:A101"/>
    <mergeCell ref="B99:B101"/>
    <mergeCell ref="C99:C101"/>
    <mergeCell ref="D99:D101"/>
    <mergeCell ref="E99:E101"/>
    <mergeCell ref="F99:F101"/>
    <mergeCell ref="R99:R101"/>
    <mergeCell ref="S99:S100"/>
    <mergeCell ref="T99:T100"/>
    <mergeCell ref="U99:U100"/>
    <mergeCell ref="A96:A98"/>
    <mergeCell ref="B96:B98"/>
    <mergeCell ref="C96:C98"/>
    <mergeCell ref="D96:D98"/>
    <mergeCell ref="E96:E98"/>
    <mergeCell ref="F96:F98"/>
    <mergeCell ref="R96:R98"/>
    <mergeCell ref="S96:S97"/>
    <mergeCell ref="T96:T97"/>
    <mergeCell ref="U90:U91"/>
    <mergeCell ref="A93:A95"/>
    <mergeCell ref="B93:B95"/>
    <mergeCell ref="C93:C95"/>
    <mergeCell ref="D93:D95"/>
    <mergeCell ref="E93:E95"/>
    <mergeCell ref="F93:F95"/>
    <mergeCell ref="R93:R95"/>
    <mergeCell ref="S93:S94"/>
    <mergeCell ref="T93:T94"/>
    <mergeCell ref="U93:U94"/>
    <mergeCell ref="A90:A92"/>
    <mergeCell ref="B90:B92"/>
    <mergeCell ref="C90:C92"/>
    <mergeCell ref="D90:D92"/>
    <mergeCell ref="E90:E92"/>
    <mergeCell ref="F90:F92"/>
    <mergeCell ref="R90:R92"/>
    <mergeCell ref="S90:S91"/>
    <mergeCell ref="T90:T91"/>
    <mergeCell ref="C86:U86"/>
    <mergeCell ref="A87:A89"/>
    <mergeCell ref="B87:B89"/>
    <mergeCell ref="C87:C89"/>
    <mergeCell ref="D87:D89"/>
    <mergeCell ref="E87:E89"/>
    <mergeCell ref="F87:F89"/>
    <mergeCell ref="R87:R89"/>
    <mergeCell ref="S87:S88"/>
    <mergeCell ref="T87:T88"/>
    <mergeCell ref="U87:U88"/>
    <mergeCell ref="P8:P10"/>
    <mergeCell ref="L8:O8"/>
    <mergeCell ref="E15:E17"/>
    <mergeCell ref="S15:S16"/>
    <mergeCell ref="E23:E25"/>
    <mergeCell ref="E48:E49"/>
    <mergeCell ref="R44:R45"/>
    <mergeCell ref="R42:R43"/>
    <mergeCell ref="E44:E45"/>
    <mergeCell ref="F8:F10"/>
    <mergeCell ref="I9:J9"/>
    <mergeCell ref="A12:U12"/>
    <mergeCell ref="A8:A10"/>
    <mergeCell ref="A11:U11"/>
    <mergeCell ref="L9:L10"/>
    <mergeCell ref="B15:B17"/>
    <mergeCell ref="F30:F31"/>
    <mergeCell ref="D36:D37"/>
    <mergeCell ref="F44:F45"/>
    <mergeCell ref="B48:B49"/>
    <mergeCell ref="D40:D41"/>
    <mergeCell ref="C40:C41"/>
    <mergeCell ref="E40:E41"/>
    <mergeCell ref="R28:R29"/>
    <mergeCell ref="S82:S83"/>
    <mergeCell ref="T82:T83"/>
    <mergeCell ref="U82:U83"/>
    <mergeCell ref="C82:C84"/>
    <mergeCell ref="D82:D84"/>
    <mergeCell ref="E82:E84"/>
    <mergeCell ref="F82:F84"/>
    <mergeCell ref="R82:R84"/>
    <mergeCell ref="R34:R35"/>
    <mergeCell ref="F68:F69"/>
    <mergeCell ref="C68:C69"/>
    <mergeCell ref="C70:C71"/>
    <mergeCell ref="E68:E69"/>
    <mergeCell ref="D63:D64"/>
    <mergeCell ref="R78:R79"/>
    <mergeCell ref="R68:R69"/>
    <mergeCell ref="C78:C79"/>
    <mergeCell ref="D78:D79"/>
    <mergeCell ref="F70:F71"/>
    <mergeCell ref="R63:R64"/>
    <mergeCell ref="F78:F79"/>
    <mergeCell ref="C75:U75"/>
    <mergeCell ref="R76:R77"/>
    <mergeCell ref="D76:D77"/>
    <mergeCell ref="B50:B51"/>
    <mergeCell ref="E52:E53"/>
    <mergeCell ref="D52:D53"/>
    <mergeCell ref="D59:D62"/>
    <mergeCell ref="E59:E62"/>
    <mergeCell ref="B59:B62"/>
    <mergeCell ref="A59:A62"/>
    <mergeCell ref="U59:U61"/>
    <mergeCell ref="T59:T61"/>
    <mergeCell ref="S59:S61"/>
    <mergeCell ref="F59:F62"/>
    <mergeCell ref="R59:R62"/>
    <mergeCell ref="A57:A58"/>
    <mergeCell ref="B57:B58"/>
    <mergeCell ref="C57:C58"/>
    <mergeCell ref="D57:D58"/>
    <mergeCell ref="E57:E58"/>
    <mergeCell ref="F57:F58"/>
    <mergeCell ref="C59:C62"/>
    <mergeCell ref="F50:F51"/>
    <mergeCell ref="F52:F53"/>
    <mergeCell ref="E50:E51"/>
    <mergeCell ref="R1:U1"/>
    <mergeCell ref="R23:R25"/>
    <mergeCell ref="A7:U7"/>
    <mergeCell ref="U18:U21"/>
    <mergeCell ref="T18:T21"/>
    <mergeCell ref="K9:K10"/>
    <mergeCell ref="S9:U9"/>
    <mergeCell ref="E8:E10"/>
    <mergeCell ref="C14:U14"/>
    <mergeCell ref="H8:K8"/>
    <mergeCell ref="O9:O10"/>
    <mergeCell ref="H9:H10"/>
    <mergeCell ref="A2:U2"/>
    <mergeCell ref="A3:U3"/>
    <mergeCell ref="A6:U6"/>
    <mergeCell ref="A5:U5"/>
    <mergeCell ref="A4:U4"/>
    <mergeCell ref="D8:D10"/>
    <mergeCell ref="R18:R22"/>
    <mergeCell ref="R9:R10"/>
    <mergeCell ref="C18:C22"/>
    <mergeCell ref="B8:B10"/>
    <mergeCell ref="A18:A22"/>
    <mergeCell ref="A23:A25"/>
    <mergeCell ref="P109:T109"/>
    <mergeCell ref="C33:U33"/>
    <mergeCell ref="R36:R37"/>
    <mergeCell ref="R40:R41"/>
    <mergeCell ref="R46:R47"/>
    <mergeCell ref="F46:F47"/>
    <mergeCell ref="C38:C39"/>
    <mergeCell ref="C34:C35"/>
    <mergeCell ref="E36:E37"/>
    <mergeCell ref="D38:D39"/>
    <mergeCell ref="D46:D47"/>
    <mergeCell ref="R50:R51"/>
    <mergeCell ref="R48:R49"/>
    <mergeCell ref="D54:D56"/>
    <mergeCell ref="F54:F56"/>
    <mergeCell ref="R52:R53"/>
    <mergeCell ref="F48:F49"/>
    <mergeCell ref="D50:D51"/>
    <mergeCell ref="E54:E56"/>
    <mergeCell ref="E76:E77"/>
    <mergeCell ref="F76:F77"/>
    <mergeCell ref="R72:R73"/>
    <mergeCell ref="A107:G107"/>
    <mergeCell ref="C105:G105"/>
    <mergeCell ref="B106:G106"/>
    <mergeCell ref="B63:B64"/>
    <mergeCell ref="C81:U81"/>
    <mergeCell ref="C80:G80"/>
    <mergeCell ref="A82:A84"/>
    <mergeCell ref="B82:B84"/>
    <mergeCell ref="B78:B79"/>
    <mergeCell ref="A70:A71"/>
    <mergeCell ref="B68:B69"/>
    <mergeCell ref="A76:A77"/>
    <mergeCell ref="B72:B73"/>
    <mergeCell ref="A63:A64"/>
    <mergeCell ref="A78:A79"/>
    <mergeCell ref="B76:B77"/>
    <mergeCell ref="F63:F64"/>
    <mergeCell ref="E78:E79"/>
    <mergeCell ref="R70:R71"/>
    <mergeCell ref="E72:E73"/>
    <mergeCell ref="E63:E64"/>
    <mergeCell ref="E70:E71"/>
    <mergeCell ref="C74:G74"/>
    <mergeCell ref="C76:C77"/>
    <mergeCell ref="F72:F73"/>
    <mergeCell ref="D68:D69"/>
    <mergeCell ref="A72:A73"/>
    <mergeCell ref="B70:B71"/>
    <mergeCell ref="A68:A69"/>
    <mergeCell ref="C63:C64"/>
    <mergeCell ref="C72:C73"/>
    <mergeCell ref="D70:D71"/>
    <mergeCell ref="D72:D73"/>
    <mergeCell ref="F38:F39"/>
    <mergeCell ref="R8:U8"/>
    <mergeCell ref="M9:N9"/>
    <mergeCell ref="C8:C10"/>
    <mergeCell ref="Q8:Q10"/>
    <mergeCell ref="E18:E22"/>
    <mergeCell ref="F40:F41"/>
    <mergeCell ref="C44:C45"/>
    <mergeCell ref="E46:E47"/>
    <mergeCell ref="F28:F29"/>
    <mergeCell ref="F26:F27"/>
    <mergeCell ref="D26:D27"/>
    <mergeCell ref="F18:F22"/>
    <mergeCell ref="C23:C25"/>
    <mergeCell ref="E26:E27"/>
    <mergeCell ref="R26:R27"/>
    <mergeCell ref="F23:F25"/>
    <mergeCell ref="E38:E39"/>
    <mergeCell ref="F42:F43"/>
    <mergeCell ref="E42:E43"/>
    <mergeCell ref="C42:C43"/>
    <mergeCell ref="D42:D43"/>
    <mergeCell ref="G8:G10"/>
    <mergeCell ref="A38:A39"/>
    <mergeCell ref="U23:U24"/>
    <mergeCell ref="T23:T24"/>
    <mergeCell ref="B18:B22"/>
    <mergeCell ref="S23:S24"/>
    <mergeCell ref="S18:S21"/>
    <mergeCell ref="D15:D17"/>
    <mergeCell ref="D18:D22"/>
    <mergeCell ref="D23:D25"/>
    <mergeCell ref="C15:C17"/>
    <mergeCell ref="A26:A27"/>
    <mergeCell ref="B38:B39"/>
    <mergeCell ref="A15:A17"/>
    <mergeCell ref="F15:F17"/>
    <mergeCell ref="R15:R17"/>
    <mergeCell ref="E34:E35"/>
    <mergeCell ref="B34:B35"/>
    <mergeCell ref="E28:E29"/>
    <mergeCell ref="D28:D29"/>
    <mergeCell ref="F36:F37"/>
    <mergeCell ref="C30:C31"/>
    <mergeCell ref="E30:E31"/>
    <mergeCell ref="C36:C37"/>
    <mergeCell ref="D30:D31"/>
    <mergeCell ref="A36:A37"/>
    <mergeCell ref="B13:U13"/>
    <mergeCell ref="B23:B25"/>
    <mergeCell ref="R30:R31"/>
    <mergeCell ref="C48:C49"/>
    <mergeCell ref="A42:A43"/>
    <mergeCell ref="B26:B27"/>
    <mergeCell ref="B36:B37"/>
    <mergeCell ref="A30:A31"/>
    <mergeCell ref="A28:A29"/>
    <mergeCell ref="B28:B29"/>
    <mergeCell ref="C28:C29"/>
    <mergeCell ref="B42:B43"/>
    <mergeCell ref="A40:A41"/>
    <mergeCell ref="B40:B41"/>
    <mergeCell ref="C26:C27"/>
    <mergeCell ref="B30:B31"/>
    <mergeCell ref="A34:A35"/>
    <mergeCell ref="R38:R39"/>
    <mergeCell ref="F34:F35"/>
    <mergeCell ref="D34:D35"/>
    <mergeCell ref="C32:G32"/>
    <mergeCell ref="U15:U16"/>
    <mergeCell ref="T15:T16"/>
    <mergeCell ref="R57:R58"/>
    <mergeCell ref="A52:A53"/>
    <mergeCell ref="A54:A56"/>
    <mergeCell ref="B54:B56"/>
    <mergeCell ref="B46:B47"/>
    <mergeCell ref="A44:A45"/>
    <mergeCell ref="D44:D45"/>
    <mergeCell ref="A46:A47"/>
    <mergeCell ref="B44:B45"/>
    <mergeCell ref="D48:D49"/>
    <mergeCell ref="C46:C47"/>
    <mergeCell ref="A48:A49"/>
    <mergeCell ref="A50:A51"/>
    <mergeCell ref="B52:B53"/>
    <mergeCell ref="C54:C56"/>
    <mergeCell ref="C52:C53"/>
    <mergeCell ref="C50:C51"/>
    <mergeCell ref="R54:R56"/>
  </mergeCells>
  <phoneticPr fontId="0" type="noConversion"/>
  <conditionalFormatting sqref="R9:R10 A6:U6 A3:U3 A4:XFD4">
    <cfRule type="cellIs" dxfId="0" priority="4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39370078740157483"/>
  <pageSetup paperSize="9" scale="70" orientation="landscape" r:id="rId1"/>
  <headerFooter alignWithMargins="0">
    <oddHeader>&amp;C&amp;P</oddHeader>
  </headerFooter>
  <rowBreaks count="2" manualBreakCount="2">
    <brk id="32" max="24" man="1"/>
    <brk id="50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 pr.</vt:lpstr>
      <vt:lpstr>'4 pr.'!Print_Area</vt:lpstr>
      <vt:lpstr>'4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2020-06-26T07:44:51Z</cp:lastPrinted>
  <dcterms:created xsi:type="dcterms:W3CDTF">1996-10-14T23:33:28Z</dcterms:created>
  <dcterms:modified xsi:type="dcterms:W3CDTF">2020-06-26T07:47:38Z</dcterms:modified>
</cp:coreProperties>
</file>