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120" yWindow="120" windowWidth="15135" windowHeight="9300"/>
  </bookViews>
  <sheets>
    <sheet name="1 pr. " sheetId="6" r:id="rId1"/>
  </sheets>
  <definedNames>
    <definedName name="_xlnm.Print_Area" localSheetId="0">'1 pr. '!$A$1:$U$85</definedName>
    <definedName name="_xlnm.Print_Titles" localSheetId="0">'1 pr. '!$8:$10</definedName>
  </definedNames>
  <calcPr calcId="125725"/>
</workbook>
</file>

<file path=xl/calcChain.xml><?xml version="1.0" encoding="utf-8"?>
<calcChain xmlns="http://schemas.openxmlformats.org/spreadsheetml/2006/main">
  <c r="I23" i="6"/>
  <c r="I75"/>
  <c r="I76"/>
  <c r="I77"/>
  <c r="I74"/>
  <c r="I27"/>
  <c r="I28"/>
  <c r="I29"/>
  <c r="I26"/>
  <c r="I18"/>
  <c r="I19"/>
  <c r="I20"/>
  <c r="I21"/>
  <c r="I17"/>
  <c r="I36"/>
  <c r="I40" s="1"/>
  <c r="I37"/>
  <c r="I38"/>
  <c r="I39"/>
  <c r="I15"/>
  <c r="I35"/>
  <c r="M31"/>
  <c r="M44"/>
  <c r="M43"/>
  <c r="M46"/>
  <c r="M48"/>
  <c r="M52"/>
  <c r="M79"/>
  <c r="M18"/>
  <c r="M19"/>
  <c r="M20"/>
  <c r="M21"/>
  <c r="M41"/>
  <c r="M33"/>
  <c r="M24"/>
  <c r="M23"/>
  <c r="M68"/>
  <c r="M69"/>
  <c r="M70"/>
  <c r="M67"/>
  <c r="M76"/>
  <c r="M77"/>
  <c r="M74"/>
  <c r="M17"/>
  <c r="M55"/>
  <c r="M56"/>
  <c r="M57"/>
  <c r="M58"/>
  <c r="M59"/>
  <c r="M54"/>
  <c r="M62"/>
  <c r="M63"/>
  <c r="M64"/>
  <c r="M65"/>
  <c r="M61"/>
  <c r="I45"/>
  <c r="J45"/>
  <c r="K45"/>
  <c r="H44"/>
  <c r="H45" s="1"/>
  <c r="J40"/>
  <c r="K40"/>
  <c r="H40"/>
  <c r="O82"/>
  <c r="N82"/>
  <c r="K82"/>
  <c r="J82"/>
  <c r="I82"/>
  <c r="H82"/>
  <c r="Q80"/>
  <c r="P80"/>
  <c r="O80"/>
  <c r="N80"/>
  <c r="M80"/>
  <c r="L80"/>
  <c r="K80"/>
  <c r="J80"/>
  <c r="I80"/>
  <c r="H80"/>
  <c r="Q78"/>
  <c r="P78"/>
  <c r="P83" s="1"/>
  <c r="O78"/>
  <c r="O83" s="1"/>
  <c r="N78"/>
  <c r="L78"/>
  <c r="L83" s="1"/>
  <c r="K78"/>
  <c r="K83" s="1"/>
  <c r="J78"/>
  <c r="J83" s="1"/>
  <c r="I78"/>
  <c r="H78"/>
  <c r="Q71"/>
  <c r="P71"/>
  <c r="O71"/>
  <c r="N71"/>
  <c r="M71"/>
  <c r="L71"/>
  <c r="K71"/>
  <c r="J71"/>
  <c r="I71"/>
  <c r="H71"/>
  <c r="Q66"/>
  <c r="P66"/>
  <c r="O66"/>
  <c r="N66"/>
  <c r="L66"/>
  <c r="K66"/>
  <c r="J66"/>
  <c r="I66"/>
  <c r="H66"/>
  <c r="Q60"/>
  <c r="P60"/>
  <c r="O60"/>
  <c r="N60"/>
  <c r="L60"/>
  <c r="K60"/>
  <c r="J60"/>
  <c r="I60"/>
  <c r="H60"/>
  <c r="Q53"/>
  <c r="P53"/>
  <c r="O53"/>
  <c r="N53"/>
  <c r="M53"/>
  <c r="L53"/>
  <c r="K53"/>
  <c r="J53"/>
  <c r="I53"/>
  <c r="H53"/>
  <c r="Q51"/>
  <c r="P51"/>
  <c r="O51"/>
  <c r="N51"/>
  <c r="M51"/>
  <c r="L51"/>
  <c r="K51"/>
  <c r="J51"/>
  <c r="I51"/>
  <c r="H51"/>
  <c r="Q49"/>
  <c r="P49"/>
  <c r="O49"/>
  <c r="N49"/>
  <c r="M49"/>
  <c r="L49"/>
  <c r="K49"/>
  <c r="J49"/>
  <c r="I49"/>
  <c r="H49"/>
  <c r="Q47"/>
  <c r="P47"/>
  <c r="O47"/>
  <c r="N47"/>
  <c r="M47"/>
  <c r="L47"/>
  <c r="K47"/>
  <c r="J47"/>
  <c r="I47"/>
  <c r="H47"/>
  <c r="Q45"/>
  <c r="P45"/>
  <c r="O45"/>
  <c r="N45"/>
  <c r="M45"/>
  <c r="Q42"/>
  <c r="P42"/>
  <c r="O42"/>
  <c r="N42"/>
  <c r="M42"/>
  <c r="L42"/>
  <c r="K42"/>
  <c r="J42"/>
  <c r="I42"/>
  <c r="H42"/>
  <c r="Q40"/>
  <c r="P40"/>
  <c r="O40"/>
  <c r="N40"/>
  <c r="M40"/>
  <c r="L40"/>
  <c r="Q34"/>
  <c r="P34"/>
  <c r="O34"/>
  <c r="N34"/>
  <c r="M34"/>
  <c r="L34"/>
  <c r="K34"/>
  <c r="J34"/>
  <c r="I34"/>
  <c r="H34"/>
  <c r="Q32"/>
  <c r="P32"/>
  <c r="O32"/>
  <c r="N32"/>
  <c r="M32"/>
  <c r="L32"/>
  <c r="K32"/>
  <c r="J32"/>
  <c r="I32"/>
  <c r="H32"/>
  <c r="Q30"/>
  <c r="P30"/>
  <c r="O30"/>
  <c r="N30"/>
  <c r="M30"/>
  <c r="L30"/>
  <c r="K30"/>
  <c r="J30"/>
  <c r="H30"/>
  <c r="Q25"/>
  <c r="P25"/>
  <c r="O25"/>
  <c r="N25"/>
  <c r="K25"/>
  <c r="J25"/>
  <c r="I25"/>
  <c r="H25"/>
  <c r="M25"/>
  <c r="Q22"/>
  <c r="P22"/>
  <c r="O22"/>
  <c r="N22"/>
  <c r="K22"/>
  <c r="J22"/>
  <c r="I22"/>
  <c r="H22"/>
  <c r="Q16"/>
  <c r="P16"/>
  <c r="O16"/>
  <c r="N16"/>
  <c r="M16"/>
  <c r="L16"/>
  <c r="K16"/>
  <c r="J16"/>
  <c r="I16"/>
  <c r="H16"/>
  <c r="N83" l="1"/>
  <c r="K72"/>
  <c r="Q83"/>
  <c r="I83"/>
  <c r="H83"/>
  <c r="I30"/>
  <c r="I72" s="1"/>
  <c r="I84" s="1"/>
  <c r="I85" s="1"/>
  <c r="M66"/>
  <c r="M22"/>
  <c r="M78"/>
  <c r="M83" s="1"/>
  <c r="M60"/>
  <c r="Q72"/>
  <c r="Q84" s="1"/>
  <c r="Q85" s="1"/>
  <c r="H72"/>
  <c r="H84" s="1"/>
  <c r="H85" s="1"/>
  <c r="P72"/>
  <c r="P84" s="1"/>
  <c r="P85" s="1"/>
  <c r="J72"/>
  <c r="J84" s="1"/>
  <c r="J85" s="1"/>
  <c r="N72"/>
  <c r="N84" s="1"/>
  <c r="N85" s="1"/>
  <c r="O72"/>
  <c r="O84" s="1"/>
  <c r="O85" s="1"/>
  <c r="K84"/>
  <c r="K85" s="1"/>
  <c r="L22"/>
  <c r="L25"/>
  <c r="L45"/>
  <c r="M72" l="1"/>
  <c r="M84" s="1"/>
  <c r="M85" s="1"/>
  <c r="L72"/>
  <c r="L84" s="1"/>
  <c r="L85" s="1"/>
</calcChain>
</file>

<file path=xl/sharedStrings.xml><?xml version="1.0" encoding="utf-8"?>
<sst xmlns="http://schemas.openxmlformats.org/spreadsheetml/2006/main" count="271" uniqueCount="115">
  <si>
    <t>Programos tikslo kodas</t>
  </si>
  <si>
    <t>Uždavinio kodas</t>
  </si>
  <si>
    <t>Priemonės kodas</t>
  </si>
  <si>
    <t>Priemonės pavadinimas</t>
  </si>
  <si>
    <t>Funkcinės klasifikacijos kodas</t>
  </si>
  <si>
    <t>Priemonės vykdytojo kodas</t>
  </si>
  <si>
    <t>Finansavimo šaltinis</t>
  </si>
  <si>
    <t>Uždavinio vertinimo kriterijaus</t>
  </si>
  <si>
    <t>Iš viso</t>
  </si>
  <si>
    <t>Išlaidoms</t>
  </si>
  <si>
    <t>turtui įsigyti ir finansiniams įsipareigojimams vykdyti</t>
  </si>
  <si>
    <t>planas</t>
  </si>
  <si>
    <t>Iš jų darbo užmokesčiui</t>
  </si>
  <si>
    <t>iš viso:</t>
  </si>
  <si>
    <t>Iš viso uždaviniui:</t>
  </si>
  <si>
    <t>Iš viso tikslui:</t>
  </si>
  <si>
    <t>Iš viso programai:</t>
  </si>
  <si>
    <t>1</t>
  </si>
  <si>
    <t>2</t>
  </si>
  <si>
    <t>6</t>
  </si>
  <si>
    <t>-</t>
  </si>
  <si>
    <t>Brandos egzaminų organizavimas ir vykdymas</t>
  </si>
  <si>
    <t>Ikimokyklinių ugdymo įstaigų veiklos organizavimas</t>
  </si>
  <si>
    <t>SB</t>
  </si>
  <si>
    <t>SP</t>
  </si>
  <si>
    <t>Mokyklų, kuriose įgyvendinti ugdymo planai, skaičius</t>
  </si>
  <si>
    <t>Neformalųjį ugdymą teikiančių įstaigų, kuriose įgyvendintos neformaliojo ugdymo programos, skaičius</t>
  </si>
  <si>
    <t>Brandos egzaminus laikiusių abiturientų skaičius</t>
  </si>
  <si>
    <t>Ikimokyklinių ugdymo įstaigų ugdytinių skaičius</t>
  </si>
  <si>
    <t>10</t>
  </si>
  <si>
    <t>Mokyklų, gaunančių finansavimą, skaičius</t>
  </si>
  <si>
    <t>Mokinių socialinė parama (nemokamas maitinimas)</t>
  </si>
  <si>
    <t>TIKSLŲ, UŽDAVINIŲ, PRIEMONIŲ ASIGNAVIMŲ IR PRODUKTO VERTINIMO KRITERIJŲ SUVESTINĖ</t>
  </si>
  <si>
    <t>1 Strateginis tikslas. Užtikrinti gyventojams kokybiškas ir prieinamas švietimo, sveikatos apsaugos ir socialinės paramos paslaugas</t>
  </si>
  <si>
    <t>Užtikrinti visuotinį aukštos kokybės švietimo paslaugų prieinamumą savivaldybėje</t>
  </si>
  <si>
    <t>Teikti paramą (psichologinę, pedagoginę ir kt.) savivaldybės mokiniams ir mokytojams</t>
  </si>
  <si>
    <t>Formuoti saugią, visiems bendruomenės nariams prieinamą ir veiksmingą ugdymo aplinką</t>
  </si>
  <si>
    <t>Studijų rėmimo programoje dalyvavusių asmenų skaičius</t>
  </si>
  <si>
    <t>Mokinių, gaunančių nemokamą maitinimą, skaičius</t>
  </si>
  <si>
    <t>Pagalbą gavusių mokinių ir mokytojų skaičius</t>
  </si>
  <si>
    <t>SB (deleg)</t>
  </si>
  <si>
    <t>Pavadinimas</t>
  </si>
  <si>
    <t>(savivaldybės, padalinio, įstaigos pavadinimas)</t>
  </si>
  <si>
    <t>UGDYMO KOKYBĖS IR MOKYMOSI APLINKOS UŽTIKRINIMO PROGRAMOS NR. 1</t>
  </si>
  <si>
    <t>1 programa. Ugdymo kokybės ir mokymosi aplinkos užtikrinimo programa</t>
  </si>
  <si>
    <t>STD</t>
  </si>
  <si>
    <t>VB</t>
  </si>
  <si>
    <t>ES</t>
  </si>
  <si>
    <t>Vadybinės ir pedagoginės veiklos kokybės tobulinimas</t>
  </si>
  <si>
    <t>Studijų rėmimas</t>
  </si>
  <si>
    <t>Rajono bendrojo ugdymo  mokyklų aplinkos išlaikymas</t>
  </si>
  <si>
    <t>Ugdymo planų įgyvendinimas Savivaldybės bendrojo ugdymo mokyklose</t>
  </si>
  <si>
    <t>10.1-10.12</t>
  </si>
  <si>
    <t>10.1-10.15</t>
  </si>
  <si>
    <t>10.13-10.15</t>
  </si>
  <si>
    <t>Neformalusis vaikų švietimas</t>
  </si>
  <si>
    <t>Neformaliame vaikų švietime dalyvavusių asmenų skaičius</t>
  </si>
  <si>
    <t>Paskatintų mokinių skaičius</t>
  </si>
  <si>
    <t>Švietimo pagalbos tarnybos pagalba Savivaldybės ugdymo įstaigų mokiniams ir mokytojams</t>
  </si>
  <si>
    <t>9</t>
  </si>
  <si>
    <t>11</t>
  </si>
  <si>
    <t>12</t>
  </si>
  <si>
    <t>13</t>
  </si>
  <si>
    <t>Įstaigų, gaunančių finansavimą, skaičius</t>
  </si>
  <si>
    <t>Socializacijos projektuose dalyvavusių mokinių skaičius</t>
  </si>
  <si>
    <t>Mokinių mokymas plaukti</t>
  </si>
  <si>
    <t>Mokymo plaukti programoje dalyvavusių mokinių skaičius</t>
  </si>
  <si>
    <t xml:space="preserve"> </t>
  </si>
  <si>
    <t>ML</t>
  </si>
  <si>
    <t>23</t>
  </si>
  <si>
    <t>22</t>
  </si>
  <si>
    <t>2022-ųjų m. asignavimų projektas</t>
  </si>
  <si>
    <t xml:space="preserve">2022-iesiems m. </t>
  </si>
  <si>
    <t xml:space="preserve">09.01.01.01 </t>
  </si>
  <si>
    <t>09.02.01.01; 09.02.02.01.</t>
  </si>
  <si>
    <t>VL</t>
  </si>
  <si>
    <t>09.08.01.01</t>
  </si>
  <si>
    <t>Ugdymo įstaigoms perskistomos mokymo lėšos (savivaldybės dalis pagal ML metodiką)</t>
  </si>
  <si>
    <t>09.08.01.01.</t>
  </si>
  <si>
    <t>09.05.01.01.</t>
  </si>
  <si>
    <t>Gabių mokinių skatinimas</t>
  </si>
  <si>
    <t>09.05.01.03.</t>
  </si>
  <si>
    <t>10.04.01.40.C</t>
  </si>
  <si>
    <t>09.08.01.02.</t>
  </si>
  <si>
    <t>09.02.01.01. 09.02.02.01.</t>
  </si>
  <si>
    <t>Programos ,,Erasmus+“ projektas ,,Šiuolaikiški mokymo(si) ir vertinimo metodai-kelias į asmeninę pažangą“</t>
  </si>
  <si>
    <t>Programos ,,Erasmus+“ projektas ,,Tarptautinio bendradarbiavimo veikla“</t>
  </si>
  <si>
    <t>19</t>
  </si>
  <si>
    <t>21</t>
  </si>
  <si>
    <t xml:space="preserve">09.02.01.01. </t>
  </si>
  <si>
    <t>10.1-10.4</t>
  </si>
  <si>
    <t>09.02.02.01.</t>
  </si>
  <si>
    <t>Pagrindinių mokyklų ir progimnazijos veiklos organizavimas</t>
  </si>
  <si>
    <t>Gimnazijų veiklos organizavimas</t>
  </si>
  <si>
    <t>26</t>
  </si>
  <si>
    <t>27</t>
  </si>
  <si>
    <t>28</t>
  </si>
  <si>
    <t>10.05-10.12</t>
  </si>
  <si>
    <t>10.16-10.19</t>
  </si>
  <si>
    <t>8</t>
  </si>
  <si>
    <t>29</t>
  </si>
  <si>
    <t>Vaikų socializacija (vasaros poilsis)</t>
  </si>
  <si>
    <t>Neformaliojo švietimo įstaigų veiklos organizavimas</t>
  </si>
  <si>
    <t>10.20</t>
  </si>
  <si>
    <t>Neformaliojo švietimo veilklų įgyvendinimas neformalųjį švietimą teikiančiose įstaigose</t>
  </si>
  <si>
    <t>2020-ųjų m. asignavimai, Eur</t>
  </si>
  <si>
    <t>2021-ųjų m. asignavimų projektas, Eur</t>
  </si>
  <si>
    <t xml:space="preserve">2021-2023 M. PRIENŲ RAJONO SAVIVALDYBĖS         </t>
  </si>
  <si>
    <t>2023-ųjų m. asignavimų projektas</t>
  </si>
  <si>
    <t>2021-iesiems m.</t>
  </si>
  <si>
    <t xml:space="preserve">2023-iesiems m. </t>
  </si>
  <si>
    <t>Įgyvendintų projektų skaičius</t>
  </si>
  <si>
    <t>Mobilumų skaičius</t>
  </si>
  <si>
    <t>Gimnazijų, gaunančių finansavimą, skaičius</t>
  </si>
  <si>
    <t xml:space="preserve">PATVIRTINTA
Prienų rajono savivaldybės tarybos
2021 m. sausio 28 d. sprendimu Nr. T3-1
</t>
  </si>
</sst>
</file>

<file path=xl/styles.xml><?xml version="1.0" encoding="utf-8"?>
<styleSheet xmlns="http://schemas.openxmlformats.org/spreadsheetml/2006/main">
  <numFmts count="3">
    <numFmt numFmtId="164" formatCode="_(* #,##0.00_);_(* \(#,##0.00\);_(* &quot;-&quot;??_);_(@_)"/>
    <numFmt numFmtId="165" formatCode="0.0"/>
    <numFmt numFmtId="166" formatCode="0;[Red]0"/>
  </numFmts>
  <fonts count="9">
    <font>
      <sz val="10"/>
      <name val="Arial"/>
    </font>
    <font>
      <sz val="10"/>
      <name val="Arial"/>
      <family val="2"/>
      <charset val="186"/>
    </font>
    <font>
      <sz val="8"/>
      <name val="Times New Roman"/>
      <family val="1"/>
      <charset val="186"/>
    </font>
    <font>
      <b/>
      <sz val="8"/>
      <name val="Times New Roman"/>
      <family val="1"/>
      <charset val="186"/>
    </font>
    <font>
      <b/>
      <sz val="8"/>
      <color indexed="10"/>
      <name val="Times New Roman"/>
      <family val="1"/>
      <charset val="186"/>
    </font>
    <font>
      <sz val="8"/>
      <name val="Times New Roman"/>
      <family val="1"/>
    </font>
    <font>
      <i/>
      <sz val="8"/>
      <name val="Times New Roman"/>
      <family val="1"/>
      <charset val="186"/>
    </font>
    <font>
      <b/>
      <sz val="8"/>
      <name val="Times New Roman"/>
      <family val="1"/>
    </font>
    <font>
      <b/>
      <sz val="9"/>
      <name val="Times New Roman"/>
      <family val="1"/>
      <charset val="186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6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/>
  </cellStyleXfs>
  <cellXfs count="294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textRotation="90" wrapText="1"/>
    </xf>
    <xf numFmtId="165" fontId="2" fillId="0" borderId="0" xfId="0" applyNumberFormat="1" applyFont="1" applyBorder="1" applyAlignment="1">
      <alignment horizontal="center" vertical="center" wrapText="1"/>
    </xf>
    <xf numFmtId="165" fontId="2" fillId="0" borderId="0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3" fillId="3" borderId="13" xfId="0" applyNumberFormat="1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165" fontId="3" fillId="5" borderId="15" xfId="0" applyNumberFormat="1" applyFont="1" applyFill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6" borderId="11" xfId="0" applyFont="1" applyFill="1" applyBorder="1" applyAlignment="1">
      <alignment horizontal="center" vertical="center" wrapText="1"/>
    </xf>
    <xf numFmtId="165" fontId="3" fillId="0" borderId="0" xfId="0" applyNumberFormat="1" applyFont="1" applyFill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0" fontId="2" fillId="0" borderId="10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49" fontId="3" fillId="3" borderId="17" xfId="0" applyNumberFormat="1" applyFont="1" applyFill="1" applyBorder="1" applyAlignment="1">
      <alignment horizontal="center" vertical="center"/>
    </xf>
    <xf numFmtId="49" fontId="3" fillId="4" borderId="14" xfId="0" applyNumberFormat="1" applyFont="1" applyFill="1" applyBorder="1" applyAlignment="1">
      <alignment horizontal="center" vertical="center"/>
    </xf>
    <xf numFmtId="165" fontId="3" fillId="4" borderId="17" xfId="1" applyNumberFormat="1" applyFont="1" applyFill="1" applyBorder="1" applyAlignment="1">
      <alignment horizontal="center" vertical="center"/>
    </xf>
    <xf numFmtId="165" fontId="3" fillId="3" borderId="15" xfId="0" applyNumberFormat="1" applyFont="1" applyFill="1" applyBorder="1" applyAlignment="1">
      <alignment horizontal="center" vertical="center"/>
    </xf>
    <xf numFmtId="165" fontId="2" fillId="0" borderId="0" xfId="0" applyNumberFormat="1" applyFont="1" applyFill="1" applyAlignment="1">
      <alignment horizontal="center" vertical="center"/>
    </xf>
    <xf numFmtId="0" fontId="7" fillId="0" borderId="0" xfId="0" applyFont="1" applyAlignment="1">
      <alignment vertical="top"/>
    </xf>
    <xf numFmtId="0" fontId="2" fillId="0" borderId="0" xfId="0" applyFont="1" applyAlignment="1">
      <alignment vertical="center"/>
    </xf>
    <xf numFmtId="0" fontId="2" fillId="0" borderId="38" xfId="0" applyFont="1" applyFill="1" applyBorder="1" applyAlignment="1">
      <alignment horizontal="center" vertical="center" wrapText="1"/>
    </xf>
    <xf numFmtId="165" fontId="3" fillId="4" borderId="18" xfId="1" applyNumberFormat="1" applyFont="1" applyFill="1" applyBorder="1" applyAlignment="1">
      <alignment horizontal="center" vertical="center"/>
    </xf>
    <xf numFmtId="165" fontId="3" fillId="4" borderId="26" xfId="1" applyNumberFormat="1" applyFont="1" applyFill="1" applyBorder="1" applyAlignment="1">
      <alignment horizontal="center" vertical="center"/>
    </xf>
    <xf numFmtId="165" fontId="3" fillId="3" borderId="40" xfId="0" applyNumberFormat="1" applyFont="1" applyFill="1" applyBorder="1" applyAlignment="1">
      <alignment horizontal="center" vertical="center"/>
    </xf>
    <xf numFmtId="165" fontId="3" fillId="5" borderId="40" xfId="0" applyNumberFormat="1" applyFont="1" applyFill="1" applyBorder="1" applyAlignment="1">
      <alignment horizontal="center" vertical="center"/>
    </xf>
    <xf numFmtId="165" fontId="3" fillId="3" borderId="26" xfId="0" applyNumberFormat="1" applyFont="1" applyFill="1" applyBorder="1" applyAlignment="1">
      <alignment horizontal="center" vertical="center"/>
    </xf>
    <xf numFmtId="165" fontId="3" fillId="5" borderId="26" xfId="0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/>
    </xf>
    <xf numFmtId="1" fontId="2" fillId="0" borderId="8" xfId="0" applyNumberFormat="1" applyFont="1" applyFill="1" applyBorder="1" applyAlignment="1">
      <alignment horizontal="center" vertical="center" shrinkToFit="1"/>
    </xf>
    <xf numFmtId="1" fontId="2" fillId="2" borderId="5" xfId="1" applyNumberFormat="1" applyFont="1" applyFill="1" applyBorder="1" applyAlignment="1">
      <alignment horizontal="center" vertical="center"/>
    </xf>
    <xf numFmtId="1" fontId="2" fillId="0" borderId="35" xfId="0" applyNumberFormat="1" applyFont="1" applyFill="1" applyBorder="1" applyAlignment="1">
      <alignment horizontal="center" vertical="center"/>
    </xf>
    <xf numFmtId="1" fontId="2" fillId="2" borderId="28" xfId="1" applyNumberFormat="1" applyFont="1" applyFill="1" applyBorder="1" applyAlignment="1">
      <alignment horizontal="center" vertical="center"/>
    </xf>
    <xf numFmtId="1" fontId="2" fillId="0" borderId="3" xfId="0" applyNumberFormat="1" applyFont="1" applyFill="1" applyBorder="1" applyAlignment="1">
      <alignment horizontal="center" vertical="center"/>
    </xf>
    <xf numFmtId="1" fontId="2" fillId="0" borderId="5" xfId="0" applyNumberFormat="1" applyFont="1" applyFill="1" applyBorder="1" applyAlignment="1">
      <alignment horizontal="center" vertical="center"/>
    </xf>
    <xf numFmtId="1" fontId="2" fillId="0" borderId="2" xfId="0" applyNumberFormat="1" applyFont="1" applyFill="1" applyBorder="1" applyAlignment="1">
      <alignment horizontal="center" vertical="center"/>
    </xf>
    <xf numFmtId="1" fontId="2" fillId="0" borderId="27" xfId="0" applyNumberFormat="1" applyFont="1" applyFill="1" applyBorder="1" applyAlignment="1">
      <alignment horizontal="center" vertical="center"/>
    </xf>
    <xf numFmtId="1" fontId="2" fillId="2" borderId="6" xfId="0" applyNumberFormat="1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 vertical="center"/>
    </xf>
    <xf numFmtId="1" fontId="2" fillId="2" borderId="34" xfId="0" applyNumberFormat="1" applyFont="1" applyFill="1" applyBorder="1" applyAlignment="1">
      <alignment horizontal="center" vertical="center"/>
    </xf>
    <xf numFmtId="1" fontId="2" fillId="2" borderId="28" xfId="0" applyNumberFormat="1" applyFont="1" applyFill="1" applyBorder="1" applyAlignment="1">
      <alignment horizontal="center" vertical="center"/>
    </xf>
    <xf numFmtId="1" fontId="2" fillId="2" borderId="5" xfId="0" applyNumberFormat="1" applyFont="1" applyFill="1" applyBorder="1" applyAlignment="1">
      <alignment horizontal="center" vertical="center"/>
    </xf>
    <xf numFmtId="1" fontId="2" fillId="2" borderId="2" xfId="0" applyNumberFormat="1" applyFont="1" applyFill="1" applyBorder="1" applyAlignment="1">
      <alignment horizontal="center" vertical="center"/>
    </xf>
    <xf numFmtId="1" fontId="2" fillId="2" borderId="27" xfId="0" applyNumberFormat="1" applyFont="1" applyFill="1" applyBorder="1" applyAlignment="1">
      <alignment horizontal="center" vertical="center"/>
    </xf>
    <xf numFmtId="1" fontId="2" fillId="0" borderId="8" xfId="0" applyNumberFormat="1" applyFont="1" applyFill="1" applyBorder="1" applyAlignment="1">
      <alignment horizontal="center" vertical="center"/>
    </xf>
    <xf numFmtId="1" fontId="2" fillId="0" borderId="9" xfId="0" applyNumberFormat="1" applyFont="1" applyFill="1" applyBorder="1" applyAlignment="1">
      <alignment horizontal="center" vertical="center"/>
    </xf>
    <xf numFmtId="1" fontId="2" fillId="0" borderId="4" xfId="0" applyNumberFormat="1" applyFont="1" applyFill="1" applyBorder="1" applyAlignment="1">
      <alignment horizontal="center" vertical="center"/>
    </xf>
    <xf numFmtId="1" fontId="2" fillId="0" borderId="28" xfId="0" applyNumberFormat="1" applyFont="1" applyFill="1" applyBorder="1" applyAlignment="1">
      <alignment horizontal="center" vertical="center"/>
    </xf>
    <xf numFmtId="1" fontId="2" fillId="0" borderId="48" xfId="0" applyNumberFormat="1" applyFont="1" applyFill="1" applyBorder="1" applyAlignment="1">
      <alignment horizontal="center" vertical="center"/>
    </xf>
    <xf numFmtId="1" fontId="2" fillId="0" borderId="20" xfId="0" applyNumberFormat="1" applyFont="1" applyFill="1" applyBorder="1" applyAlignment="1">
      <alignment horizontal="center" vertical="center"/>
    </xf>
    <xf numFmtId="1" fontId="2" fillId="0" borderId="41" xfId="0" applyNumberFormat="1" applyFont="1" applyFill="1" applyBorder="1" applyAlignment="1">
      <alignment horizontal="center" vertical="center"/>
    </xf>
    <xf numFmtId="1" fontId="2" fillId="2" borderId="2" xfId="1" applyNumberFormat="1" applyFont="1" applyFill="1" applyBorder="1" applyAlignment="1">
      <alignment horizontal="center" vertical="center"/>
    </xf>
    <xf numFmtId="1" fontId="3" fillId="5" borderId="17" xfId="0" applyNumberFormat="1" applyFont="1" applyFill="1" applyBorder="1" applyAlignment="1">
      <alignment horizontal="center" vertical="center"/>
    </xf>
    <xf numFmtId="1" fontId="2" fillId="0" borderId="12" xfId="0" applyNumberFormat="1" applyFont="1" applyFill="1" applyBorder="1" applyAlignment="1">
      <alignment horizontal="center" vertical="center"/>
    </xf>
    <xf numFmtId="1" fontId="2" fillId="2" borderId="7" xfId="0" applyNumberFormat="1" applyFont="1" applyFill="1" applyBorder="1" applyAlignment="1">
      <alignment horizontal="center" vertical="center"/>
    </xf>
    <xf numFmtId="1" fontId="2" fillId="2" borderId="25" xfId="0" applyNumberFormat="1" applyFont="1" applyFill="1" applyBorder="1" applyAlignment="1">
      <alignment horizontal="center" vertical="center"/>
    </xf>
    <xf numFmtId="1" fontId="2" fillId="2" borderId="36" xfId="0" applyNumberFormat="1" applyFont="1" applyFill="1" applyBorder="1" applyAlignment="1">
      <alignment horizontal="center" vertical="center"/>
    </xf>
    <xf numFmtId="1" fontId="2" fillId="0" borderId="2" xfId="0" applyNumberFormat="1" applyFont="1" applyBorder="1" applyAlignment="1">
      <alignment horizontal="center" vertical="center"/>
    </xf>
    <xf numFmtId="1" fontId="2" fillId="0" borderId="28" xfId="0" applyNumberFormat="1" applyFont="1" applyBorder="1" applyAlignment="1">
      <alignment horizontal="center" vertical="center"/>
    </xf>
    <xf numFmtId="1" fontId="2" fillId="0" borderId="21" xfId="0" applyNumberFormat="1" applyFont="1" applyFill="1" applyBorder="1" applyAlignment="1">
      <alignment horizontal="center" vertical="center"/>
    </xf>
    <xf numFmtId="1" fontId="2" fillId="0" borderId="12" xfId="0" applyNumberFormat="1" applyFont="1" applyBorder="1" applyAlignment="1">
      <alignment horizontal="center" vertical="center"/>
    </xf>
    <xf numFmtId="1" fontId="2" fillId="2" borderId="29" xfId="0" applyNumberFormat="1" applyFont="1" applyFill="1" applyBorder="1" applyAlignment="1">
      <alignment horizontal="center" vertical="center"/>
    </xf>
    <xf numFmtId="1" fontId="2" fillId="2" borderId="43" xfId="0" applyNumberFormat="1" applyFont="1" applyFill="1" applyBorder="1" applyAlignment="1">
      <alignment horizontal="center" vertical="center"/>
    </xf>
    <xf numFmtId="1" fontId="2" fillId="2" borderId="29" xfId="1" applyNumberFormat="1" applyFont="1" applyFill="1" applyBorder="1" applyAlignment="1">
      <alignment horizontal="center" vertical="center"/>
    </xf>
    <xf numFmtId="1" fontId="3" fillId="4" borderId="47" xfId="1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" fontId="2" fillId="2" borderId="31" xfId="0" applyNumberFormat="1" applyFont="1" applyFill="1" applyBorder="1" applyAlignment="1">
      <alignment horizontal="center" vertical="center"/>
    </xf>
    <xf numFmtId="1" fontId="2" fillId="0" borderId="25" xfId="0" applyNumberFormat="1" applyFont="1" applyFill="1" applyBorder="1" applyAlignment="1">
      <alignment horizontal="center" vertical="center"/>
    </xf>
    <xf numFmtId="0" fontId="3" fillId="9" borderId="11" xfId="0" applyFont="1" applyFill="1" applyBorder="1" applyAlignment="1">
      <alignment horizontal="center" vertical="center" wrapText="1"/>
    </xf>
    <xf numFmtId="1" fontId="2" fillId="9" borderId="5" xfId="0" applyNumberFormat="1" applyFont="1" applyFill="1" applyBorder="1" applyAlignment="1">
      <alignment horizontal="center" vertical="center"/>
    </xf>
    <xf numFmtId="1" fontId="2" fillId="9" borderId="27" xfId="0" applyNumberFormat="1" applyFont="1" applyFill="1" applyBorder="1" applyAlignment="1">
      <alignment horizontal="center" vertical="center"/>
    </xf>
    <xf numFmtId="1" fontId="2" fillId="9" borderId="28" xfId="0" applyNumberFormat="1" applyFont="1" applyFill="1" applyBorder="1" applyAlignment="1">
      <alignment horizontal="center" vertical="center"/>
    </xf>
    <xf numFmtId="1" fontId="2" fillId="9" borderId="2" xfId="0" applyNumberFormat="1" applyFont="1" applyFill="1" applyBorder="1" applyAlignment="1">
      <alignment horizontal="center" vertical="center"/>
    </xf>
    <xf numFmtId="1" fontId="2" fillId="9" borderId="7" xfId="0" applyNumberFormat="1" applyFont="1" applyFill="1" applyBorder="1" applyAlignment="1">
      <alignment horizontal="center" vertical="center"/>
    </xf>
    <xf numFmtId="1" fontId="2" fillId="10" borderId="43" xfId="0" applyNumberFormat="1" applyFont="1" applyFill="1" applyBorder="1" applyAlignment="1">
      <alignment vertical="center"/>
    </xf>
    <xf numFmtId="1" fontId="2" fillId="0" borderId="59" xfId="0" applyNumberFormat="1" applyFont="1" applyFill="1" applyBorder="1" applyAlignment="1">
      <alignment horizontal="center" vertical="center"/>
    </xf>
    <xf numFmtId="1" fontId="2" fillId="9" borderId="29" xfId="0" applyNumberFormat="1" applyFont="1" applyFill="1" applyBorder="1" applyAlignment="1">
      <alignment horizontal="center" vertical="center"/>
    </xf>
    <xf numFmtId="1" fontId="2" fillId="2" borderId="58" xfId="0" applyNumberFormat="1" applyFont="1" applyFill="1" applyBorder="1" applyAlignment="1">
      <alignment horizontal="center" vertical="center"/>
    </xf>
    <xf numFmtId="1" fontId="2" fillId="9" borderId="43" xfId="0" applyNumberFormat="1" applyFont="1" applyFill="1" applyBorder="1" applyAlignment="1">
      <alignment vertical="center"/>
    </xf>
    <xf numFmtId="1" fontId="2" fillId="2" borderId="4" xfId="0" applyNumberFormat="1" applyFont="1" applyFill="1" applyBorder="1" applyAlignment="1">
      <alignment horizontal="center" vertical="center"/>
    </xf>
    <xf numFmtId="1" fontId="3" fillId="4" borderId="16" xfId="1" applyNumberFormat="1" applyFont="1" applyFill="1" applyBorder="1" applyAlignment="1">
      <alignment horizontal="center" vertical="center"/>
    </xf>
    <xf numFmtId="1" fontId="2" fillId="2" borderId="51" xfId="0" applyNumberFormat="1" applyFont="1" applyFill="1" applyBorder="1" applyAlignment="1">
      <alignment horizontal="center" vertical="center"/>
    </xf>
    <xf numFmtId="1" fontId="3" fillId="4" borderId="14" xfId="1" applyNumberFormat="1" applyFont="1" applyFill="1" applyBorder="1" applyAlignment="1">
      <alignment horizontal="center" vertical="center"/>
    </xf>
    <xf numFmtId="1" fontId="2" fillId="0" borderId="60" xfId="0" applyNumberFormat="1" applyFont="1" applyFill="1" applyBorder="1" applyAlignment="1">
      <alignment horizontal="center" vertical="center"/>
    </xf>
    <xf numFmtId="1" fontId="3" fillId="4" borderId="40" xfId="1" applyNumberFormat="1" applyFont="1" applyFill="1" applyBorder="1" applyAlignment="1">
      <alignment horizontal="center" vertical="center"/>
    </xf>
    <xf numFmtId="1" fontId="2" fillId="2" borderId="7" xfId="1" applyNumberFormat="1" applyFont="1" applyFill="1" applyBorder="1" applyAlignment="1">
      <alignment horizontal="center" vertical="center"/>
    </xf>
    <xf numFmtId="1" fontId="3" fillId="5" borderId="18" xfId="0" applyNumberFormat="1" applyFont="1" applyFill="1" applyBorder="1" applyAlignment="1">
      <alignment horizontal="center" vertical="center"/>
    </xf>
    <xf numFmtId="1" fontId="3" fillId="5" borderId="47" xfId="0" applyNumberFormat="1" applyFont="1" applyFill="1" applyBorder="1" applyAlignment="1">
      <alignment horizontal="center" vertical="center"/>
    </xf>
    <xf numFmtId="1" fontId="3" fillId="3" borderId="33" xfId="0" applyNumberFormat="1" applyFont="1" applyFill="1" applyBorder="1" applyAlignment="1">
      <alignment horizontal="center" vertical="center"/>
    </xf>
    <xf numFmtId="1" fontId="3" fillId="5" borderId="14" xfId="0" applyNumberFormat="1" applyFont="1" applyFill="1" applyBorder="1" applyAlignment="1">
      <alignment horizontal="center" vertical="center"/>
    </xf>
    <xf numFmtId="1" fontId="3" fillId="5" borderId="40" xfId="0" applyNumberFormat="1" applyFont="1" applyFill="1" applyBorder="1" applyAlignment="1">
      <alignment horizontal="center" vertical="center"/>
    </xf>
    <xf numFmtId="49" fontId="3" fillId="3" borderId="24" xfId="0" applyNumberFormat="1" applyFont="1" applyFill="1" applyBorder="1" applyAlignment="1">
      <alignment horizontal="center" vertical="center"/>
    </xf>
    <xf numFmtId="1" fontId="2" fillId="9" borderId="7" xfId="0" applyNumberFormat="1" applyFont="1" applyFill="1" applyBorder="1" applyAlignment="1">
      <alignment vertical="center"/>
    </xf>
    <xf numFmtId="1" fontId="2" fillId="0" borderId="7" xfId="0" applyNumberFormat="1" applyFont="1" applyFill="1" applyBorder="1" applyAlignment="1">
      <alignment horizontal="center" vertical="center"/>
    </xf>
    <xf numFmtId="1" fontId="2" fillId="0" borderId="43" xfId="0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textRotation="90" wrapText="1"/>
    </xf>
    <xf numFmtId="1" fontId="2" fillId="9" borderId="42" xfId="0" applyNumberFormat="1" applyFont="1" applyFill="1" applyBorder="1" applyAlignment="1">
      <alignment vertical="center"/>
    </xf>
    <xf numFmtId="0" fontId="2" fillId="0" borderId="19" xfId="0" applyFont="1" applyBorder="1" applyAlignment="1">
      <alignment horizontal="center" vertical="center"/>
    </xf>
    <xf numFmtId="1" fontId="2" fillId="0" borderId="6" xfId="0" applyNumberFormat="1" applyFont="1" applyFill="1" applyBorder="1" applyAlignment="1">
      <alignment horizontal="center" vertical="center"/>
    </xf>
    <xf numFmtId="1" fontId="2" fillId="0" borderId="34" xfId="0" applyNumberFormat="1" applyFont="1" applyFill="1" applyBorder="1" applyAlignment="1">
      <alignment horizontal="center" vertical="center"/>
    </xf>
    <xf numFmtId="1" fontId="2" fillId="0" borderId="1" xfId="0" applyNumberFormat="1" applyFont="1" applyFill="1" applyBorder="1" applyAlignment="1">
      <alignment horizontal="center" vertical="center"/>
    </xf>
    <xf numFmtId="1" fontId="2" fillId="0" borderId="31" xfId="0" applyNumberFormat="1" applyFont="1" applyFill="1" applyBorder="1" applyAlignment="1">
      <alignment horizontal="center" vertical="center"/>
    </xf>
    <xf numFmtId="1" fontId="2" fillId="0" borderId="36" xfId="0" applyNumberFormat="1" applyFont="1" applyBorder="1" applyAlignment="1">
      <alignment horizontal="center" vertical="center"/>
    </xf>
    <xf numFmtId="49" fontId="3" fillId="3" borderId="24" xfId="0" applyNumberFormat="1" applyFont="1" applyFill="1" applyBorder="1" applyAlignment="1">
      <alignment horizontal="center" vertical="center" wrapText="1"/>
    </xf>
    <xf numFmtId="0" fontId="3" fillId="4" borderId="37" xfId="0" applyFont="1" applyFill="1" applyBorder="1" applyAlignment="1">
      <alignment horizontal="center" vertical="center" wrapText="1"/>
    </xf>
    <xf numFmtId="1" fontId="2" fillId="2" borderId="25" xfId="1" applyNumberFormat="1" applyFont="1" applyFill="1" applyBorder="1" applyAlignment="1">
      <alignment horizontal="center" vertical="center"/>
    </xf>
    <xf numFmtId="1" fontId="2" fillId="9" borderId="25" xfId="0" applyNumberFormat="1" applyFont="1" applyFill="1" applyBorder="1" applyAlignment="1">
      <alignment horizontal="center" vertical="center"/>
    </xf>
    <xf numFmtId="1" fontId="2" fillId="2" borderId="30" xfId="0" applyNumberFormat="1" applyFont="1" applyFill="1" applyBorder="1" applyAlignment="1">
      <alignment horizontal="center" vertical="center"/>
    </xf>
    <xf numFmtId="1" fontId="2" fillId="0" borderId="41" xfId="0" applyNumberFormat="1" applyFont="1" applyBorder="1" applyAlignment="1">
      <alignment horizontal="center" vertical="center"/>
    </xf>
    <xf numFmtId="1" fontId="2" fillId="0" borderId="29" xfId="0" applyNumberFormat="1" applyFont="1" applyFill="1" applyBorder="1" applyAlignment="1">
      <alignment horizontal="center" vertical="center"/>
    </xf>
    <xf numFmtId="1" fontId="2" fillId="2" borderId="39" xfId="0" applyNumberFormat="1" applyFont="1" applyFill="1" applyBorder="1" applyAlignment="1">
      <alignment horizontal="center" vertical="center"/>
    </xf>
    <xf numFmtId="1" fontId="2" fillId="0" borderId="39" xfId="0" applyNumberFormat="1" applyFont="1" applyFill="1" applyBorder="1" applyAlignment="1">
      <alignment horizontal="center" vertical="center"/>
    </xf>
    <xf numFmtId="1" fontId="2" fillId="10" borderId="39" xfId="0" applyNumberFormat="1" applyFont="1" applyFill="1" applyBorder="1" applyAlignment="1">
      <alignment vertical="center"/>
    </xf>
    <xf numFmtId="1" fontId="2" fillId="0" borderId="58" xfId="0" applyNumberFormat="1" applyFont="1" applyBorder="1" applyAlignment="1">
      <alignment horizontal="center" vertical="center"/>
    </xf>
    <xf numFmtId="1" fontId="2" fillId="9" borderId="29" xfId="0" applyNumberFormat="1" applyFont="1" applyFill="1" applyBorder="1" applyAlignment="1">
      <alignment vertical="center"/>
    </xf>
    <xf numFmtId="1" fontId="2" fillId="10" borderId="29" xfId="0" applyNumberFormat="1" applyFont="1" applyFill="1" applyBorder="1" applyAlignment="1">
      <alignment vertical="center"/>
    </xf>
    <xf numFmtId="1" fontId="2" fillId="9" borderId="39" xfId="0" applyNumberFormat="1" applyFont="1" applyFill="1" applyBorder="1" applyAlignment="1">
      <alignment vertical="center"/>
    </xf>
    <xf numFmtId="1" fontId="2" fillId="9" borderId="57" xfId="0" applyNumberFormat="1" applyFont="1" applyFill="1" applyBorder="1" applyAlignment="1">
      <alignment vertical="center"/>
    </xf>
    <xf numFmtId="1" fontId="2" fillId="10" borderId="7" xfId="0" applyNumberFormat="1" applyFont="1" applyFill="1" applyBorder="1" applyAlignment="1">
      <alignment vertical="center"/>
    </xf>
    <xf numFmtId="1" fontId="2" fillId="0" borderId="34" xfId="0" applyNumberFormat="1" applyFont="1" applyBorder="1" applyAlignment="1">
      <alignment horizontal="center" vertical="center"/>
    </xf>
    <xf numFmtId="1" fontId="2" fillId="0" borderId="30" xfId="0" applyNumberFormat="1" applyFont="1" applyFill="1" applyBorder="1" applyAlignment="1">
      <alignment horizontal="center" vertical="center"/>
    </xf>
    <xf numFmtId="1" fontId="2" fillId="0" borderId="32" xfId="0" applyNumberFormat="1" applyFont="1" applyFill="1" applyBorder="1" applyAlignment="1">
      <alignment horizontal="center" vertical="center"/>
    </xf>
    <xf numFmtId="1" fontId="2" fillId="0" borderId="62" xfId="0" applyNumberFormat="1" applyFont="1" applyFill="1" applyBorder="1" applyAlignment="1">
      <alignment horizontal="center" vertical="center"/>
    </xf>
    <xf numFmtId="1" fontId="2" fillId="2" borderId="63" xfId="0" applyNumberFormat="1" applyFont="1" applyFill="1" applyBorder="1" applyAlignment="1">
      <alignment horizontal="center" vertical="center"/>
    </xf>
    <xf numFmtId="1" fontId="2" fillId="0" borderId="43" xfId="0" applyNumberFormat="1" applyFont="1" applyFill="1" applyBorder="1" applyAlignment="1">
      <alignment horizontal="center" vertical="center"/>
    </xf>
    <xf numFmtId="1" fontId="2" fillId="0" borderId="7" xfId="0" applyNumberFormat="1" applyFont="1" applyFill="1" applyBorder="1" applyAlignment="1">
      <alignment horizontal="center" vertical="center"/>
    </xf>
    <xf numFmtId="1" fontId="2" fillId="0" borderId="29" xfId="0" applyNumberFormat="1" applyFont="1" applyFill="1" applyBorder="1" applyAlignment="1">
      <alignment horizontal="center" vertical="center"/>
    </xf>
    <xf numFmtId="1" fontId="2" fillId="0" borderId="36" xfId="0" applyNumberFormat="1" applyFont="1" applyFill="1" applyBorder="1" applyAlignment="1">
      <alignment horizontal="center" vertical="center"/>
    </xf>
    <xf numFmtId="1" fontId="2" fillId="0" borderId="58" xfId="0" applyNumberFormat="1" applyFont="1" applyFill="1" applyBorder="1" applyAlignment="1">
      <alignment horizontal="center" vertical="center"/>
    </xf>
    <xf numFmtId="1" fontId="2" fillId="0" borderId="39" xfId="0" applyNumberFormat="1" applyFont="1" applyFill="1" applyBorder="1" applyAlignment="1">
      <alignment horizontal="center" vertical="center"/>
    </xf>
    <xf numFmtId="1" fontId="2" fillId="0" borderId="7" xfId="0" applyNumberFormat="1" applyFont="1" applyBorder="1" applyAlignment="1">
      <alignment horizontal="center" vertical="center"/>
    </xf>
    <xf numFmtId="1" fontId="2" fillId="0" borderId="29" xfId="0" applyNumberFormat="1" applyFont="1" applyBorder="1" applyAlignment="1">
      <alignment horizontal="center" vertical="center"/>
    </xf>
    <xf numFmtId="165" fontId="3" fillId="4" borderId="40" xfId="1" applyNumberFormat="1" applyFont="1" applyFill="1" applyBorder="1" applyAlignment="1">
      <alignment horizontal="center" vertical="center"/>
    </xf>
    <xf numFmtId="1" fontId="3" fillId="4" borderId="26" xfId="1" applyNumberFormat="1" applyFont="1" applyFill="1" applyBorder="1" applyAlignment="1">
      <alignment horizontal="center" vertical="center"/>
    </xf>
    <xf numFmtId="1" fontId="3" fillId="3" borderId="42" xfId="0" applyNumberFormat="1" applyFont="1" applyFill="1" applyBorder="1" applyAlignment="1">
      <alignment horizontal="center" vertical="center"/>
    </xf>
    <xf numFmtId="1" fontId="3" fillId="5" borderId="26" xfId="0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" fontId="2" fillId="0" borderId="29" xfId="0" applyNumberFormat="1" applyFont="1" applyFill="1" applyBorder="1" applyAlignment="1">
      <alignment horizontal="center" vertical="center"/>
    </xf>
    <xf numFmtId="1" fontId="2" fillId="0" borderId="58" xfId="0" applyNumberFormat="1" applyFont="1" applyFill="1" applyBorder="1" applyAlignment="1">
      <alignment horizontal="center" vertical="center"/>
    </xf>
    <xf numFmtId="1" fontId="2" fillId="9" borderId="43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" fontId="2" fillId="0" borderId="0" xfId="0" applyNumberFormat="1" applyFont="1" applyFill="1" applyBorder="1" applyAlignment="1">
      <alignment horizontal="center" vertical="center"/>
    </xf>
    <xf numFmtId="1" fontId="2" fillId="0" borderId="52" xfId="0" applyNumberFormat="1" applyFont="1" applyFill="1" applyBorder="1" applyAlignment="1">
      <alignment horizontal="center" vertical="center"/>
    </xf>
    <xf numFmtId="1" fontId="2" fillId="0" borderId="7" xfId="0" applyNumberFormat="1" applyFont="1" applyFill="1" applyBorder="1" applyAlignment="1">
      <alignment horizontal="center" vertical="center"/>
    </xf>
    <xf numFmtId="1" fontId="2" fillId="0" borderId="29" xfId="0" applyNumberFormat="1" applyFont="1" applyFill="1" applyBorder="1" applyAlignment="1">
      <alignment horizontal="center" vertical="center"/>
    </xf>
    <xf numFmtId="0" fontId="2" fillId="9" borderId="22" xfId="0" applyFont="1" applyFill="1" applyBorder="1" applyAlignment="1">
      <alignment horizontal="center" vertical="center" textRotation="90"/>
    </xf>
    <xf numFmtId="0" fontId="2" fillId="9" borderId="23" xfId="0" applyFont="1" applyFill="1" applyBorder="1" applyAlignment="1">
      <alignment horizontal="center" vertical="center" textRotation="90"/>
    </xf>
    <xf numFmtId="0" fontId="3" fillId="9" borderId="0" xfId="0" applyFont="1" applyFill="1" applyBorder="1" applyAlignment="1">
      <alignment horizontal="center" vertical="center"/>
    </xf>
    <xf numFmtId="1" fontId="2" fillId="9" borderId="0" xfId="0" applyNumberFormat="1" applyFont="1" applyFill="1" applyBorder="1" applyAlignment="1" applyProtection="1">
      <alignment horizontal="center" vertical="center" wrapText="1"/>
    </xf>
    <xf numFmtId="166" fontId="2" fillId="9" borderId="0" xfId="0" applyNumberFormat="1" applyFont="1" applyFill="1" applyBorder="1" applyAlignment="1" applyProtection="1">
      <alignment horizontal="center" vertical="center" wrapText="1"/>
    </xf>
    <xf numFmtId="1" fontId="3" fillId="9" borderId="0" xfId="0" applyNumberFormat="1" applyFont="1" applyFill="1" applyBorder="1" applyAlignment="1" applyProtection="1">
      <alignment horizontal="center" vertical="center" wrapText="1"/>
    </xf>
    <xf numFmtId="49" fontId="3" fillId="3" borderId="6" xfId="0" applyNumberFormat="1" applyFont="1" applyFill="1" applyBorder="1" applyAlignment="1">
      <alignment horizontal="center" vertical="center"/>
    </xf>
    <xf numFmtId="49" fontId="3" fillId="3" borderId="48" xfId="0" applyNumberFormat="1" applyFont="1" applyFill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3" fillId="0" borderId="20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20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20" xfId="0" applyFont="1" applyFill="1" applyBorder="1" applyAlignment="1">
      <alignment horizontal="left" vertical="center" wrapText="1"/>
    </xf>
    <xf numFmtId="49" fontId="3" fillId="4" borderId="1" xfId="0" applyNumberFormat="1" applyFont="1" applyFill="1" applyBorder="1" applyAlignment="1">
      <alignment horizontal="center" vertical="center"/>
    </xf>
    <xf numFmtId="49" fontId="3" fillId="4" borderId="20" xfId="0" applyNumberFormat="1" applyFont="1" applyFill="1" applyBorder="1" applyAlignment="1">
      <alignment horizontal="center" vertical="center"/>
    </xf>
    <xf numFmtId="0" fontId="3" fillId="9" borderId="0" xfId="0" applyFont="1" applyFill="1" applyBorder="1" applyAlignment="1">
      <alignment horizontal="left" vertical="center" wrapText="1"/>
    </xf>
    <xf numFmtId="0" fontId="3" fillId="9" borderId="0" xfId="0" applyFont="1" applyFill="1" applyBorder="1" applyAlignment="1">
      <alignment horizontal="left" vertical="center"/>
    </xf>
    <xf numFmtId="49" fontId="3" fillId="3" borderId="5" xfId="0" applyNumberFormat="1" applyFont="1" applyFill="1" applyBorder="1" applyAlignment="1">
      <alignment horizontal="center" vertical="center"/>
    </xf>
    <xf numFmtId="49" fontId="3" fillId="4" borderId="2" xfId="0" applyNumberFormat="1" applyFont="1" applyFill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0" fontId="0" fillId="0" borderId="2" xfId="0" applyBorder="1"/>
    <xf numFmtId="49" fontId="3" fillId="0" borderId="1" xfId="0" applyNumberFormat="1" applyFont="1" applyFill="1" applyBorder="1" applyAlignment="1">
      <alignment horizontal="center" vertical="center"/>
    </xf>
    <xf numFmtId="49" fontId="3" fillId="0" borderId="20" xfId="0" applyNumberFormat="1" applyFont="1" applyFill="1" applyBorder="1" applyAlignment="1">
      <alignment horizontal="center" vertical="center"/>
    </xf>
    <xf numFmtId="0" fontId="3" fillId="4" borderId="49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3" fillId="4" borderId="40" xfId="0" applyFont="1" applyFill="1" applyBorder="1" applyAlignment="1">
      <alignment horizontal="center" vertical="center" wrapText="1"/>
    </xf>
    <xf numFmtId="0" fontId="3" fillId="9" borderId="0" xfId="0" applyFont="1" applyFill="1" applyBorder="1" applyAlignment="1">
      <alignment horizontal="right" vertical="center"/>
    </xf>
    <xf numFmtId="49" fontId="3" fillId="3" borderId="14" xfId="0" applyNumberFormat="1" applyFont="1" applyFill="1" applyBorder="1" applyAlignment="1">
      <alignment horizontal="center" vertical="center"/>
    </xf>
    <xf numFmtId="49" fontId="3" fillId="3" borderId="49" xfId="0" applyNumberFormat="1" applyFont="1" applyFill="1" applyBorder="1" applyAlignment="1">
      <alignment horizontal="center" vertical="center"/>
    </xf>
    <xf numFmtId="0" fontId="3" fillId="5" borderId="17" xfId="0" applyFont="1" applyFill="1" applyBorder="1" applyAlignment="1">
      <alignment horizontal="center" vertical="center"/>
    </xf>
    <xf numFmtId="0" fontId="3" fillId="5" borderId="14" xfId="0" applyFont="1" applyFill="1" applyBorder="1" applyAlignment="1">
      <alignment horizontal="center" vertical="center"/>
    </xf>
    <xf numFmtId="0" fontId="3" fillId="5" borderId="49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9" borderId="0" xfId="0" applyFont="1" applyFill="1" applyBorder="1" applyAlignment="1">
      <alignment horizontal="center" vertical="center" wrapText="1"/>
    </xf>
    <xf numFmtId="0" fontId="3" fillId="9" borderId="0" xfId="0" applyFont="1" applyFill="1" applyBorder="1" applyAlignment="1">
      <alignment horizontal="center" vertical="center"/>
    </xf>
    <xf numFmtId="0" fontId="2" fillId="0" borderId="39" xfId="0" applyFont="1" applyFill="1" applyBorder="1" applyAlignment="1">
      <alignment vertical="center" wrapText="1"/>
    </xf>
    <xf numFmtId="0" fontId="2" fillId="0" borderId="29" xfId="0" applyFont="1" applyFill="1" applyBorder="1" applyAlignment="1">
      <alignment vertical="center" wrapText="1"/>
    </xf>
    <xf numFmtId="165" fontId="2" fillId="0" borderId="41" xfId="0" applyNumberFormat="1" applyFont="1" applyFill="1" applyBorder="1" applyAlignment="1">
      <alignment vertical="center" wrapText="1"/>
    </xf>
    <xf numFmtId="165" fontId="2" fillId="0" borderId="39" xfId="0" applyNumberFormat="1" applyFont="1" applyFill="1" applyBorder="1" applyAlignment="1">
      <alignment vertical="center" wrapText="1"/>
    </xf>
    <xf numFmtId="165" fontId="2" fillId="0" borderId="29" xfId="0" applyNumberFormat="1" applyFont="1" applyFill="1" applyBorder="1" applyAlignment="1">
      <alignment vertical="center" wrapText="1"/>
    </xf>
    <xf numFmtId="49" fontId="3" fillId="3" borderId="8" xfId="0" applyNumberFormat="1" applyFont="1" applyFill="1" applyBorder="1" applyAlignment="1">
      <alignment horizontal="center" vertical="center"/>
    </xf>
    <xf numFmtId="49" fontId="3" fillId="4" borderId="3" xfId="0" applyNumberFormat="1" applyFont="1" applyFill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0" fontId="2" fillId="0" borderId="3" xfId="0" applyFont="1" applyFill="1" applyBorder="1" applyAlignment="1">
      <alignment horizontal="left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49" fontId="2" fillId="0" borderId="20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4" fillId="4" borderId="46" xfId="0" applyFont="1" applyFill="1" applyBorder="1" applyAlignment="1">
      <alignment horizontal="left" vertical="center" wrapText="1"/>
    </xf>
    <xf numFmtId="0" fontId="4" fillId="4" borderId="61" xfId="0" applyFont="1" applyFill="1" applyBorder="1" applyAlignment="1">
      <alignment horizontal="left" vertical="center" wrapText="1"/>
    </xf>
    <xf numFmtId="165" fontId="2" fillId="0" borderId="28" xfId="0" applyNumberFormat="1" applyFont="1" applyBorder="1" applyAlignment="1">
      <alignment vertical="center" wrapText="1"/>
    </xf>
    <xf numFmtId="165" fontId="2" fillId="0" borderId="31" xfId="0" applyNumberFormat="1" applyFont="1" applyBorder="1" applyAlignment="1">
      <alignment vertical="center" wrapText="1"/>
    </xf>
    <xf numFmtId="1" fontId="2" fillId="0" borderId="7" xfId="0" applyNumberFormat="1" applyFont="1" applyBorder="1" applyAlignment="1">
      <alignment horizontal="center" vertical="center"/>
    </xf>
    <xf numFmtId="1" fontId="2" fillId="0" borderId="27" xfId="0" applyNumberFormat="1" applyFont="1" applyBorder="1" applyAlignment="1">
      <alignment horizontal="center" vertical="center"/>
    </xf>
    <xf numFmtId="1" fontId="2" fillId="0" borderId="54" xfId="0" applyNumberFormat="1" applyFont="1" applyFill="1" applyBorder="1" applyAlignment="1">
      <alignment horizontal="center" vertical="center"/>
    </xf>
    <xf numFmtId="1" fontId="2" fillId="0" borderId="42" xfId="0" applyNumberFormat="1" applyFont="1" applyFill="1" applyBorder="1" applyAlignment="1">
      <alignment horizontal="center" vertical="center"/>
    </xf>
    <xf numFmtId="1" fontId="2" fillId="0" borderId="43" xfId="0" applyNumberFormat="1" applyFont="1" applyFill="1" applyBorder="1" applyAlignment="1">
      <alignment horizontal="center" vertical="center"/>
    </xf>
    <xf numFmtId="165" fontId="2" fillId="0" borderId="28" xfId="0" applyNumberFormat="1" applyFont="1" applyFill="1" applyBorder="1" applyAlignment="1">
      <alignment vertical="center" wrapText="1"/>
    </xf>
    <xf numFmtId="1" fontId="2" fillId="0" borderId="7" xfId="0" applyNumberFormat="1" applyFont="1" applyFill="1" applyBorder="1" applyAlignment="1">
      <alignment horizontal="center" vertical="center"/>
    </xf>
    <xf numFmtId="1" fontId="2" fillId="0" borderId="29" xfId="0" applyNumberFormat="1" applyFont="1" applyFill="1" applyBorder="1" applyAlignment="1">
      <alignment horizontal="center" vertical="center"/>
    </xf>
    <xf numFmtId="165" fontId="2" fillId="9" borderId="31" xfId="0" applyNumberFormat="1" applyFont="1" applyFill="1" applyBorder="1" applyAlignment="1">
      <alignment vertical="center" wrapText="1"/>
    </xf>
    <xf numFmtId="165" fontId="2" fillId="9" borderId="60" xfId="0" applyNumberFormat="1" applyFont="1" applyFill="1" applyBorder="1" applyAlignment="1">
      <alignment vertical="center" wrapText="1"/>
    </xf>
    <xf numFmtId="49" fontId="3" fillId="3" borderId="50" xfId="0" applyNumberFormat="1" applyFont="1" applyFill="1" applyBorder="1" applyAlignment="1">
      <alignment horizontal="center" vertical="center"/>
    </xf>
    <xf numFmtId="49" fontId="3" fillId="4" borderId="53" xfId="0" applyNumberFormat="1" applyFont="1" applyFill="1" applyBorder="1" applyAlignment="1">
      <alignment horizontal="center" vertical="center"/>
    </xf>
    <xf numFmtId="49" fontId="3" fillId="0" borderId="53" xfId="0" applyNumberFormat="1" applyFont="1" applyBorder="1" applyAlignment="1">
      <alignment horizontal="center" vertical="center"/>
    </xf>
    <xf numFmtId="0" fontId="2" fillId="0" borderId="53" xfId="0" applyFont="1" applyFill="1" applyBorder="1" applyAlignment="1">
      <alignment horizontal="left" vertical="center" wrapText="1"/>
    </xf>
    <xf numFmtId="49" fontId="2" fillId="0" borderId="53" xfId="0" applyNumberFormat="1" applyFont="1" applyBorder="1" applyAlignment="1">
      <alignment horizontal="center" vertical="center" wrapText="1"/>
    </xf>
    <xf numFmtId="165" fontId="2" fillId="0" borderId="31" xfId="0" applyNumberFormat="1" applyFont="1" applyFill="1" applyBorder="1" applyAlignment="1">
      <alignment horizontal="left" vertical="center" wrapText="1"/>
    </xf>
    <xf numFmtId="165" fontId="2" fillId="0" borderId="0" xfId="0" applyNumberFormat="1" applyFont="1" applyFill="1" applyBorder="1" applyAlignment="1">
      <alignment horizontal="left" vertical="center" wrapText="1"/>
    </xf>
    <xf numFmtId="0" fontId="0" fillId="0" borderId="20" xfId="0" applyBorder="1"/>
    <xf numFmtId="165" fontId="2" fillId="9" borderId="28" xfId="0" applyNumberFormat="1" applyFont="1" applyFill="1" applyBorder="1" applyAlignment="1">
      <alignment vertical="center" wrapText="1"/>
    </xf>
    <xf numFmtId="0" fontId="0" fillId="0" borderId="53" xfId="0" applyBorder="1"/>
    <xf numFmtId="0" fontId="0" fillId="0" borderId="2" xfId="0" applyFill="1" applyBorder="1"/>
    <xf numFmtId="165" fontId="2" fillId="9" borderId="0" xfId="0" applyNumberFormat="1" applyFont="1" applyFill="1" applyBorder="1" applyAlignment="1">
      <alignment vertical="center" wrapText="1"/>
    </xf>
    <xf numFmtId="1" fontId="2" fillId="0" borderId="29" xfId="0" applyNumberFormat="1" applyFont="1" applyBorder="1" applyAlignment="1">
      <alignment horizontal="center" vertical="center"/>
    </xf>
    <xf numFmtId="165" fontId="2" fillId="0" borderId="31" xfId="0" applyNumberFormat="1" applyFont="1" applyFill="1" applyBorder="1" applyAlignment="1">
      <alignment vertical="center" wrapText="1"/>
    </xf>
    <xf numFmtId="165" fontId="2" fillId="0" borderId="60" xfId="0" applyNumberFormat="1" applyFont="1" applyFill="1" applyBorder="1" applyAlignment="1">
      <alignment vertical="center" wrapText="1"/>
    </xf>
    <xf numFmtId="0" fontId="2" fillId="0" borderId="31" xfId="0" applyFont="1" applyFill="1" applyBorder="1" applyAlignment="1">
      <alignment horizontal="left" vertical="center" wrapText="1"/>
    </xf>
    <xf numFmtId="0" fontId="2" fillId="0" borderId="60" xfId="0" applyFont="1" applyFill="1" applyBorder="1" applyAlignment="1">
      <alignment horizontal="left" vertical="center" wrapText="1"/>
    </xf>
    <xf numFmtId="1" fontId="2" fillId="0" borderId="58" xfId="0" applyNumberFormat="1" applyFont="1" applyFill="1" applyBorder="1" applyAlignment="1">
      <alignment horizontal="center" vertical="center"/>
    </xf>
    <xf numFmtId="1" fontId="2" fillId="0" borderId="39" xfId="0" applyNumberFormat="1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53" xfId="0" applyNumberFormat="1" applyFont="1" applyFill="1" applyBorder="1" applyAlignment="1">
      <alignment horizontal="center" vertical="center" wrapText="1"/>
    </xf>
    <xf numFmtId="165" fontId="2" fillId="0" borderId="0" xfId="0" applyNumberFormat="1" applyFont="1" applyFill="1" applyBorder="1" applyAlignment="1">
      <alignment vertical="center" wrapText="1"/>
    </xf>
    <xf numFmtId="1" fontId="2" fillId="0" borderId="36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textRotation="90" wrapText="1"/>
    </xf>
    <xf numFmtId="0" fontId="2" fillId="0" borderId="51" xfId="0" applyFont="1" applyFill="1" applyBorder="1" applyAlignment="1">
      <alignment horizontal="center" vertical="center" textRotation="90" wrapText="1"/>
    </xf>
    <xf numFmtId="0" fontId="2" fillId="0" borderId="2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49" fontId="2" fillId="0" borderId="52" xfId="0" applyNumberFormat="1" applyFont="1" applyBorder="1" applyAlignment="1">
      <alignment horizontal="center" vertical="center" wrapText="1"/>
    </xf>
    <xf numFmtId="165" fontId="2" fillId="0" borderId="35" xfId="0" applyNumberFormat="1" applyFont="1" applyBorder="1" applyAlignment="1">
      <alignment vertical="center" wrapText="1"/>
    </xf>
    <xf numFmtId="165" fontId="3" fillId="8" borderId="47" xfId="0" applyNumberFormat="1" applyFont="1" applyFill="1" applyBorder="1" applyAlignment="1">
      <alignment horizontal="left" vertical="center" wrapText="1"/>
    </xf>
    <xf numFmtId="165" fontId="3" fillId="8" borderId="16" xfId="0" applyNumberFormat="1" applyFont="1" applyFill="1" applyBorder="1" applyAlignment="1">
      <alignment horizontal="left" vertical="center" wrapText="1"/>
    </xf>
    <xf numFmtId="165" fontId="3" fillId="8" borderId="40" xfId="0" applyNumberFormat="1" applyFont="1" applyFill="1" applyBorder="1" applyAlignment="1">
      <alignment horizontal="left" vertical="center" wrapText="1"/>
    </xf>
    <xf numFmtId="0" fontId="3" fillId="7" borderId="47" xfId="0" applyFont="1" applyFill="1" applyBorder="1" applyAlignment="1">
      <alignment horizontal="left" vertical="center" wrapText="1"/>
    </xf>
    <xf numFmtId="0" fontId="3" fillId="7" borderId="16" xfId="0" applyFont="1" applyFill="1" applyBorder="1" applyAlignment="1">
      <alignment horizontal="left" vertical="center" wrapText="1"/>
    </xf>
    <xf numFmtId="0" fontId="3" fillId="7" borderId="40" xfId="0" applyFont="1" applyFill="1" applyBorder="1" applyAlignment="1">
      <alignment horizontal="left" vertical="center" wrapText="1"/>
    </xf>
    <xf numFmtId="0" fontId="3" fillId="3" borderId="55" xfId="0" applyFont="1" applyFill="1" applyBorder="1" applyAlignment="1">
      <alignment horizontal="left" vertical="center" wrapText="1"/>
    </xf>
    <xf numFmtId="0" fontId="3" fillId="3" borderId="56" xfId="0" applyFont="1" applyFill="1" applyBorder="1" applyAlignment="1">
      <alignment horizontal="left" vertical="center" wrapText="1"/>
    </xf>
    <xf numFmtId="0" fontId="3" fillId="3" borderId="0" xfId="0" applyFont="1" applyFill="1" applyBorder="1" applyAlignment="1">
      <alignment horizontal="left" vertical="center" wrapText="1"/>
    </xf>
    <xf numFmtId="0" fontId="3" fillId="3" borderId="57" xfId="0" applyFont="1" applyFill="1" applyBorder="1" applyAlignment="1">
      <alignment horizontal="left" vertical="center" wrapText="1"/>
    </xf>
    <xf numFmtId="0" fontId="4" fillId="4" borderId="14" xfId="0" applyFont="1" applyFill="1" applyBorder="1" applyAlignment="1">
      <alignment horizontal="left" vertical="center" wrapText="1"/>
    </xf>
    <xf numFmtId="0" fontId="4" fillId="4" borderId="52" xfId="0" applyFont="1" applyFill="1" applyBorder="1" applyAlignment="1">
      <alignment horizontal="left" vertical="center" wrapText="1"/>
    </xf>
    <xf numFmtId="0" fontId="4" fillId="4" borderId="15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8" fillId="0" borderId="0" xfId="0" applyFont="1" applyFill="1" applyAlignment="1">
      <alignment horizontal="center" vertical="center"/>
    </xf>
    <xf numFmtId="0" fontId="8" fillId="0" borderId="0" xfId="2" applyFont="1" applyAlignment="1">
      <alignment horizontal="center" vertical="top" wrapText="1"/>
    </xf>
    <xf numFmtId="0" fontId="2" fillId="0" borderId="46" xfId="0" applyFont="1" applyBorder="1" applyAlignment="1">
      <alignment horizontal="right" vertical="center"/>
    </xf>
    <xf numFmtId="0" fontId="2" fillId="0" borderId="13" xfId="0" applyFont="1" applyBorder="1" applyAlignment="1">
      <alignment horizontal="center" vertical="center" textRotation="90" wrapText="1"/>
    </xf>
    <xf numFmtId="0" fontId="2" fillId="0" borderId="50" xfId="0" applyFont="1" applyBorder="1" applyAlignment="1">
      <alignment horizontal="center" vertical="center" textRotation="90" wrapText="1"/>
    </xf>
    <xf numFmtId="0" fontId="2" fillId="0" borderId="24" xfId="0" applyFont="1" applyBorder="1" applyAlignment="1">
      <alignment horizontal="center" vertical="center" textRotation="90" wrapText="1"/>
    </xf>
    <xf numFmtId="0" fontId="2" fillId="0" borderId="3" xfId="0" applyFont="1" applyBorder="1" applyAlignment="1">
      <alignment horizontal="center" vertical="center" textRotation="90" wrapText="1"/>
    </xf>
    <xf numFmtId="0" fontId="2" fillId="0" borderId="2" xfId="0" applyFont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vertical="center" textRotation="90" wrapText="1"/>
    </xf>
    <xf numFmtId="0" fontId="2" fillId="0" borderId="52" xfId="0" applyFont="1" applyBorder="1" applyAlignment="1">
      <alignment horizontal="center" vertical="center" wrapText="1"/>
    </xf>
    <xf numFmtId="0" fontId="2" fillId="0" borderId="53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2" fillId="0" borderId="52" xfId="0" applyFont="1" applyBorder="1" applyAlignment="1">
      <alignment horizontal="center" vertical="center" textRotation="90" wrapText="1"/>
    </xf>
    <xf numFmtId="0" fontId="2" fillId="0" borderId="53" xfId="0" applyFont="1" applyBorder="1" applyAlignment="1">
      <alignment horizontal="center" vertical="center" textRotation="90" wrapText="1"/>
    </xf>
    <xf numFmtId="0" fontId="2" fillId="0" borderId="37" xfId="0" applyFont="1" applyBorder="1" applyAlignment="1">
      <alignment horizontal="center" vertical="center" textRotation="90" wrapText="1"/>
    </xf>
    <xf numFmtId="0" fontId="2" fillId="0" borderId="9" xfId="0" applyFont="1" applyBorder="1" applyAlignment="1">
      <alignment horizontal="center" vertical="center" textRotation="90" wrapText="1"/>
    </xf>
    <xf numFmtId="0" fontId="2" fillId="0" borderId="4" xfId="0" applyFont="1" applyBorder="1" applyAlignment="1">
      <alignment horizontal="center" vertical="center" textRotation="90" wrapText="1"/>
    </xf>
    <xf numFmtId="0" fontId="2" fillId="0" borderId="51" xfId="0" applyFont="1" applyBorder="1" applyAlignment="1">
      <alignment horizontal="center" vertical="center" textRotation="90" wrapText="1"/>
    </xf>
    <xf numFmtId="0" fontId="2" fillId="0" borderId="32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5" fillId="0" borderId="54" xfId="0" applyFont="1" applyBorder="1" applyAlignment="1">
      <alignment horizontal="center" vertical="center" textRotation="90" wrapText="1"/>
    </xf>
    <xf numFmtId="0" fontId="5" fillId="0" borderId="42" xfId="0" applyFont="1" applyBorder="1" applyAlignment="1">
      <alignment horizontal="center" vertical="center" textRotation="90" wrapText="1"/>
    </xf>
    <xf numFmtId="0" fontId="5" fillId="0" borderId="45" xfId="0" applyFont="1" applyBorder="1" applyAlignment="1">
      <alignment horizontal="center" vertical="center" textRotation="90" wrapText="1"/>
    </xf>
    <xf numFmtId="0" fontId="2" fillId="0" borderId="5" xfId="0" applyFont="1" applyBorder="1" applyAlignment="1">
      <alignment horizontal="center" vertical="center" textRotation="90" wrapText="1"/>
    </xf>
    <xf numFmtId="0" fontId="2" fillId="0" borderId="6" xfId="0" applyFont="1" applyBorder="1" applyAlignment="1">
      <alignment horizontal="center" vertical="center" textRotation="90" wrapText="1"/>
    </xf>
  </cellXfs>
  <cellStyles count="3">
    <cellStyle name="Comma" xfId="1" builtinId="3"/>
    <cellStyle name="Normal" xfId="0" builtinId="0"/>
    <cellStyle name="Normal_Sheet1" xfId="2"/>
  </cellStyles>
  <dxfs count="1">
    <dxf>
      <font>
        <condense val="0"/>
        <extend val="0"/>
        <color auto="1"/>
      </font>
    </dxf>
  </dxfs>
  <tableStyles count="0" defaultTableStyle="TableStyleMedium9" defaultPivotStyle="PivotStyleLight16"/>
  <colors>
    <mruColors>
      <color rgb="FFA6FAA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I101"/>
  <sheetViews>
    <sheetView tabSelected="1" zoomScaleSheetLayoutView="100" workbookViewId="0">
      <selection activeCell="A4" sqref="A4:U4"/>
    </sheetView>
  </sheetViews>
  <sheetFormatPr defaultColWidth="9.140625" defaultRowHeight="11.25"/>
  <cols>
    <col min="1" max="1" width="3.85546875" style="1" customWidth="1"/>
    <col min="2" max="2" width="3.7109375" style="1" customWidth="1"/>
    <col min="3" max="3" width="3" style="1" customWidth="1"/>
    <col min="4" max="4" width="21.28515625" style="1" customWidth="1"/>
    <col min="5" max="5" width="9.7109375" style="1" customWidth="1"/>
    <col min="6" max="6" width="9.140625" style="5"/>
    <col min="7" max="7" width="7.85546875" style="1" customWidth="1"/>
    <col min="8" max="8" width="8.28515625" style="1" customWidth="1"/>
    <col min="9" max="9" width="8.7109375" style="1" customWidth="1"/>
    <col min="10" max="10" width="8.85546875" style="1" customWidth="1"/>
    <col min="11" max="11" width="6.5703125" style="1" customWidth="1"/>
    <col min="12" max="12" width="8" style="1" customWidth="1"/>
    <col min="13" max="13" width="8.140625" style="1" customWidth="1"/>
    <col min="14" max="14" width="7.7109375" style="1" customWidth="1"/>
    <col min="15" max="15" width="8" style="1" customWidth="1"/>
    <col min="16" max="16" width="7.7109375" style="1" customWidth="1"/>
    <col min="17" max="17" width="7.5703125" style="1" customWidth="1"/>
    <col min="18" max="18" width="15.42578125" style="1" customWidth="1"/>
    <col min="19" max="19" width="6.140625" style="1" customWidth="1"/>
    <col min="20" max="21" width="5.7109375" style="1" customWidth="1"/>
    <col min="22" max="16384" width="9.140625" style="1"/>
  </cols>
  <sheetData>
    <row r="1" spans="1:23" ht="67.5" customHeight="1">
      <c r="Q1" s="24"/>
      <c r="R1" s="262" t="s">
        <v>114</v>
      </c>
      <c r="S1" s="262"/>
      <c r="T1" s="262"/>
      <c r="U1" s="262"/>
    </row>
    <row r="2" spans="1:23" ht="12.75" customHeight="1">
      <c r="A2" s="263"/>
      <c r="B2" s="263"/>
      <c r="C2" s="263"/>
      <c r="D2" s="263"/>
      <c r="E2" s="263"/>
      <c r="F2" s="263"/>
      <c r="G2" s="263"/>
      <c r="H2" s="263"/>
      <c r="I2" s="263"/>
      <c r="J2" s="263"/>
      <c r="K2" s="263"/>
      <c r="L2" s="263"/>
      <c r="M2" s="263"/>
      <c r="N2" s="263"/>
      <c r="O2" s="263"/>
      <c r="P2" s="263"/>
      <c r="Q2" s="263"/>
      <c r="R2" s="263"/>
      <c r="S2" s="263"/>
      <c r="T2" s="263"/>
      <c r="U2" s="263"/>
    </row>
    <row r="3" spans="1:23" s="101" customFormat="1" ht="13.5" customHeight="1">
      <c r="A3" s="264" t="s">
        <v>107</v>
      </c>
      <c r="B3" s="264"/>
      <c r="C3" s="264"/>
      <c r="D3" s="264"/>
      <c r="E3" s="264"/>
      <c r="F3" s="264"/>
      <c r="G3" s="264"/>
      <c r="H3" s="264"/>
      <c r="I3" s="264"/>
      <c r="J3" s="264"/>
      <c r="K3" s="264"/>
      <c r="L3" s="264"/>
      <c r="M3" s="264"/>
      <c r="N3" s="264"/>
      <c r="O3" s="264"/>
      <c r="P3" s="264"/>
      <c r="Q3" s="264"/>
      <c r="R3" s="264"/>
      <c r="S3" s="264"/>
      <c r="T3" s="264"/>
      <c r="U3" s="264"/>
    </row>
    <row r="4" spans="1:23" s="23" customFormat="1" ht="15.75" customHeight="1">
      <c r="A4" s="265" t="s">
        <v>42</v>
      </c>
      <c r="B4" s="266"/>
      <c r="C4" s="266"/>
      <c r="D4" s="266"/>
      <c r="E4" s="266"/>
      <c r="F4" s="266"/>
      <c r="G4" s="266"/>
      <c r="H4" s="266"/>
      <c r="I4" s="266"/>
      <c r="J4" s="266"/>
      <c r="K4" s="266"/>
      <c r="L4" s="266"/>
      <c r="M4" s="266"/>
      <c r="N4" s="266"/>
      <c r="O4" s="266"/>
      <c r="P4" s="266"/>
      <c r="Q4" s="266"/>
      <c r="R4" s="266"/>
      <c r="S4" s="266"/>
      <c r="T4" s="266"/>
      <c r="U4" s="266"/>
    </row>
    <row r="5" spans="1:23" s="101" customFormat="1" ht="12">
      <c r="A5" s="267" t="s">
        <v>43</v>
      </c>
      <c r="B5" s="267"/>
      <c r="C5" s="267"/>
      <c r="D5" s="267"/>
      <c r="E5" s="267"/>
      <c r="F5" s="267"/>
      <c r="G5" s="267"/>
      <c r="H5" s="267"/>
      <c r="I5" s="267"/>
      <c r="J5" s="267"/>
      <c r="K5" s="267"/>
      <c r="L5" s="267"/>
      <c r="M5" s="267"/>
      <c r="N5" s="267"/>
      <c r="O5" s="267"/>
      <c r="P5" s="267"/>
      <c r="Q5" s="267"/>
      <c r="R5" s="267"/>
      <c r="S5" s="267"/>
      <c r="T5" s="267"/>
      <c r="U5" s="267"/>
    </row>
    <row r="6" spans="1:23" ht="12" customHeight="1">
      <c r="A6" s="268" t="s">
        <v>32</v>
      </c>
      <c r="B6" s="268"/>
      <c r="C6" s="268"/>
      <c r="D6" s="268"/>
      <c r="E6" s="268"/>
      <c r="F6" s="268"/>
      <c r="G6" s="268"/>
      <c r="H6" s="268"/>
      <c r="I6" s="268"/>
      <c r="J6" s="268"/>
      <c r="K6" s="268"/>
      <c r="L6" s="268"/>
      <c r="M6" s="268"/>
      <c r="N6" s="268"/>
      <c r="O6" s="268"/>
      <c r="P6" s="268"/>
      <c r="Q6" s="268"/>
      <c r="R6" s="268"/>
      <c r="S6" s="268"/>
      <c r="T6" s="268"/>
      <c r="U6" s="268"/>
    </row>
    <row r="7" spans="1:23" ht="15" customHeight="1" thickBot="1">
      <c r="A7" s="269"/>
      <c r="B7" s="269"/>
      <c r="C7" s="269"/>
      <c r="D7" s="269"/>
      <c r="E7" s="269"/>
      <c r="F7" s="269"/>
      <c r="G7" s="269"/>
      <c r="H7" s="269"/>
      <c r="I7" s="269"/>
      <c r="J7" s="269"/>
      <c r="K7" s="269"/>
      <c r="L7" s="269"/>
      <c r="M7" s="269"/>
      <c r="N7" s="269"/>
      <c r="O7" s="269"/>
      <c r="P7" s="269"/>
      <c r="Q7" s="269"/>
      <c r="R7" s="269"/>
      <c r="S7" s="269"/>
      <c r="T7" s="269"/>
      <c r="U7" s="269"/>
    </row>
    <row r="8" spans="1:23" ht="18" customHeight="1">
      <c r="A8" s="270" t="s">
        <v>0</v>
      </c>
      <c r="B8" s="273" t="s">
        <v>1</v>
      </c>
      <c r="C8" s="273" t="s">
        <v>2</v>
      </c>
      <c r="D8" s="276" t="s">
        <v>3</v>
      </c>
      <c r="E8" s="279" t="s">
        <v>4</v>
      </c>
      <c r="F8" s="279" t="s">
        <v>5</v>
      </c>
      <c r="G8" s="282" t="s">
        <v>6</v>
      </c>
      <c r="H8" s="285" t="s">
        <v>105</v>
      </c>
      <c r="I8" s="286"/>
      <c r="J8" s="286"/>
      <c r="K8" s="287"/>
      <c r="L8" s="285" t="s">
        <v>106</v>
      </c>
      <c r="M8" s="286"/>
      <c r="N8" s="286"/>
      <c r="O8" s="287"/>
      <c r="P8" s="289" t="s">
        <v>71</v>
      </c>
      <c r="Q8" s="289" t="s">
        <v>108</v>
      </c>
      <c r="R8" s="285" t="s">
        <v>7</v>
      </c>
      <c r="S8" s="286"/>
      <c r="T8" s="286"/>
      <c r="U8" s="287"/>
      <c r="W8" s="100"/>
    </row>
    <row r="9" spans="1:23" ht="18.75" customHeight="1">
      <c r="A9" s="271"/>
      <c r="B9" s="274"/>
      <c r="C9" s="274"/>
      <c r="D9" s="277"/>
      <c r="E9" s="280"/>
      <c r="F9" s="280"/>
      <c r="G9" s="283"/>
      <c r="H9" s="292" t="s">
        <v>8</v>
      </c>
      <c r="I9" s="242" t="s">
        <v>9</v>
      </c>
      <c r="J9" s="242"/>
      <c r="K9" s="243" t="s">
        <v>10</v>
      </c>
      <c r="L9" s="292" t="s">
        <v>8</v>
      </c>
      <c r="M9" s="242" t="s">
        <v>9</v>
      </c>
      <c r="N9" s="242"/>
      <c r="O9" s="243" t="s">
        <v>10</v>
      </c>
      <c r="P9" s="290"/>
      <c r="Q9" s="290"/>
      <c r="R9" s="245" t="s">
        <v>41</v>
      </c>
      <c r="S9" s="242" t="s">
        <v>11</v>
      </c>
      <c r="T9" s="242"/>
      <c r="U9" s="288"/>
    </row>
    <row r="10" spans="1:23" ht="106.5" customHeight="1" thickBot="1">
      <c r="A10" s="272"/>
      <c r="B10" s="275"/>
      <c r="C10" s="275"/>
      <c r="D10" s="278"/>
      <c r="E10" s="281"/>
      <c r="F10" s="281"/>
      <c r="G10" s="284"/>
      <c r="H10" s="293"/>
      <c r="I10" s="102" t="s">
        <v>8</v>
      </c>
      <c r="J10" s="2" t="s">
        <v>12</v>
      </c>
      <c r="K10" s="244"/>
      <c r="L10" s="293"/>
      <c r="M10" s="102" t="s">
        <v>8</v>
      </c>
      <c r="N10" s="2" t="s">
        <v>12</v>
      </c>
      <c r="O10" s="244"/>
      <c r="P10" s="291"/>
      <c r="Q10" s="291"/>
      <c r="R10" s="246"/>
      <c r="S10" s="152" t="s">
        <v>109</v>
      </c>
      <c r="T10" s="152" t="s">
        <v>72</v>
      </c>
      <c r="U10" s="153" t="s">
        <v>110</v>
      </c>
    </row>
    <row r="11" spans="1:23" ht="15" customHeight="1" thickBot="1">
      <c r="A11" s="249" t="s">
        <v>33</v>
      </c>
      <c r="B11" s="250"/>
      <c r="C11" s="250"/>
      <c r="D11" s="250"/>
      <c r="E11" s="250"/>
      <c r="F11" s="250"/>
      <c r="G11" s="250"/>
      <c r="H11" s="250"/>
      <c r="I11" s="250"/>
      <c r="J11" s="250"/>
      <c r="K11" s="250"/>
      <c r="L11" s="250"/>
      <c r="M11" s="250"/>
      <c r="N11" s="250"/>
      <c r="O11" s="250"/>
      <c r="P11" s="250"/>
      <c r="Q11" s="250"/>
      <c r="R11" s="250"/>
      <c r="S11" s="250"/>
      <c r="T11" s="250"/>
      <c r="U11" s="251"/>
      <c r="V11" s="100"/>
    </row>
    <row r="12" spans="1:23" ht="15" customHeight="1" thickBot="1">
      <c r="A12" s="252" t="s">
        <v>44</v>
      </c>
      <c r="B12" s="253"/>
      <c r="C12" s="253"/>
      <c r="D12" s="253"/>
      <c r="E12" s="253"/>
      <c r="F12" s="253"/>
      <c r="G12" s="253"/>
      <c r="H12" s="253"/>
      <c r="I12" s="253"/>
      <c r="J12" s="253"/>
      <c r="K12" s="253"/>
      <c r="L12" s="253"/>
      <c r="M12" s="253"/>
      <c r="N12" s="253"/>
      <c r="O12" s="253"/>
      <c r="P12" s="253"/>
      <c r="Q12" s="253"/>
      <c r="R12" s="253"/>
      <c r="S12" s="253"/>
      <c r="T12" s="253"/>
      <c r="U12" s="254"/>
      <c r="V12" s="100"/>
    </row>
    <row r="13" spans="1:23" ht="15" customHeight="1" thickBot="1">
      <c r="A13" s="6" t="s">
        <v>17</v>
      </c>
      <c r="B13" s="255" t="s">
        <v>34</v>
      </c>
      <c r="C13" s="256"/>
      <c r="D13" s="256"/>
      <c r="E13" s="256"/>
      <c r="F13" s="256"/>
      <c r="G13" s="256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8"/>
      <c r="V13" s="100"/>
    </row>
    <row r="14" spans="1:23" ht="15" customHeight="1" thickBot="1">
      <c r="A14" s="18" t="s">
        <v>17</v>
      </c>
      <c r="B14" s="19" t="s">
        <v>17</v>
      </c>
      <c r="C14" s="259" t="s">
        <v>36</v>
      </c>
      <c r="D14" s="259"/>
      <c r="E14" s="259"/>
      <c r="F14" s="259"/>
      <c r="G14" s="259"/>
      <c r="H14" s="260"/>
      <c r="I14" s="260"/>
      <c r="J14" s="260"/>
      <c r="K14" s="260"/>
      <c r="L14" s="260"/>
      <c r="M14" s="260"/>
      <c r="N14" s="260"/>
      <c r="O14" s="260"/>
      <c r="P14" s="259"/>
      <c r="Q14" s="259"/>
      <c r="R14" s="260"/>
      <c r="S14" s="260"/>
      <c r="T14" s="259"/>
      <c r="U14" s="261"/>
      <c r="V14" s="100"/>
      <c r="W14" s="100"/>
    </row>
    <row r="15" spans="1:23" ht="17.25" customHeight="1">
      <c r="A15" s="196" t="s">
        <v>17</v>
      </c>
      <c r="B15" s="197" t="s">
        <v>17</v>
      </c>
      <c r="C15" s="198" t="s">
        <v>17</v>
      </c>
      <c r="D15" s="199" t="s">
        <v>51</v>
      </c>
      <c r="E15" s="200" t="s">
        <v>74</v>
      </c>
      <c r="F15" s="247" t="s">
        <v>52</v>
      </c>
      <c r="G15" s="9" t="s">
        <v>68</v>
      </c>
      <c r="H15" s="34">
        <v>6334009</v>
      </c>
      <c r="I15" s="36">
        <f>H15-K15</f>
        <v>6315109</v>
      </c>
      <c r="J15" s="38">
        <v>6049500</v>
      </c>
      <c r="K15" s="55">
        <v>18900</v>
      </c>
      <c r="L15" s="34"/>
      <c r="M15" s="36"/>
      <c r="N15" s="38"/>
      <c r="O15" s="55"/>
      <c r="P15" s="36"/>
      <c r="Q15" s="58"/>
      <c r="R15" s="248" t="s">
        <v>25</v>
      </c>
      <c r="S15" s="65" t="s">
        <v>67</v>
      </c>
      <c r="T15" s="65"/>
      <c r="U15" s="115"/>
      <c r="V15" s="100"/>
    </row>
    <row r="16" spans="1:23" ht="17.25" customHeight="1">
      <c r="A16" s="170"/>
      <c r="B16" s="171"/>
      <c r="C16" s="172"/>
      <c r="D16" s="173"/>
      <c r="E16" s="174"/>
      <c r="F16" s="225"/>
      <c r="G16" s="7" t="s">
        <v>13</v>
      </c>
      <c r="H16" s="35">
        <f>SUM(H15:H15)</f>
        <v>6334009</v>
      </c>
      <c r="I16" s="37">
        <f>SUM(I15:I15)</f>
        <v>6315109</v>
      </c>
      <c r="J16" s="56">
        <f>SUM(J15:J15)</f>
        <v>6049500</v>
      </c>
      <c r="K16" s="68">
        <f>SUM(K15:K15)</f>
        <v>18900</v>
      </c>
      <c r="L16" s="112">
        <f t="shared" ref="L16:O16" si="0">SUM(L15:L15)</f>
        <v>0</v>
      </c>
      <c r="M16" s="56">
        <f t="shared" si="0"/>
        <v>0</v>
      </c>
      <c r="N16" s="56">
        <f t="shared" si="0"/>
        <v>0</v>
      </c>
      <c r="O16" s="68">
        <f t="shared" si="0"/>
        <v>0</v>
      </c>
      <c r="P16" s="37">
        <f>SUM(P15)</f>
        <v>0</v>
      </c>
      <c r="Q16" s="90">
        <f>SUM(Q15)</f>
        <v>0</v>
      </c>
      <c r="R16" s="206"/>
      <c r="S16" s="59"/>
      <c r="T16" s="59"/>
      <c r="U16" s="66"/>
      <c r="V16" s="100"/>
    </row>
    <row r="17" spans="1:26">
      <c r="A17" s="170" t="s">
        <v>17</v>
      </c>
      <c r="B17" s="171" t="s">
        <v>17</v>
      </c>
      <c r="C17" s="172" t="s">
        <v>19</v>
      </c>
      <c r="D17" s="173" t="s">
        <v>22</v>
      </c>
      <c r="E17" s="174" t="s">
        <v>73</v>
      </c>
      <c r="F17" s="174" t="s">
        <v>54</v>
      </c>
      <c r="G17" s="8" t="s">
        <v>68</v>
      </c>
      <c r="H17" s="72">
        <v>546745</v>
      </c>
      <c r="I17" s="40">
        <f>H17-K17</f>
        <v>542745</v>
      </c>
      <c r="J17" s="40">
        <v>518800</v>
      </c>
      <c r="K17" s="144">
        <v>4000</v>
      </c>
      <c r="L17" s="72">
        <v>656200</v>
      </c>
      <c r="M17" s="40">
        <f>L17-O17</f>
        <v>656200</v>
      </c>
      <c r="N17" s="40">
        <v>628700</v>
      </c>
      <c r="O17" s="133"/>
      <c r="P17" s="52">
        <v>660000</v>
      </c>
      <c r="Q17" s="132">
        <v>665000</v>
      </c>
      <c r="R17" s="213" t="s">
        <v>28</v>
      </c>
      <c r="S17" s="212">
        <v>719</v>
      </c>
      <c r="T17" s="214">
        <v>730</v>
      </c>
      <c r="U17" s="215">
        <v>740</v>
      </c>
      <c r="V17" s="100"/>
    </row>
    <row r="18" spans="1:26">
      <c r="A18" s="170"/>
      <c r="B18" s="171"/>
      <c r="C18" s="172"/>
      <c r="D18" s="173"/>
      <c r="E18" s="174"/>
      <c r="F18" s="174"/>
      <c r="G18" s="8" t="s">
        <v>23</v>
      </c>
      <c r="H18" s="72">
        <v>958545</v>
      </c>
      <c r="I18" s="40">
        <f t="shared" ref="I18:I21" si="1">H18-K18</f>
        <v>954545</v>
      </c>
      <c r="J18" s="40">
        <v>759121</v>
      </c>
      <c r="K18" s="144">
        <v>4000</v>
      </c>
      <c r="L18" s="72">
        <v>1108200</v>
      </c>
      <c r="M18" s="40">
        <f t="shared" ref="M18:M21" si="2">L18-O18</f>
        <v>1097200</v>
      </c>
      <c r="N18" s="40">
        <v>920200</v>
      </c>
      <c r="O18" s="133">
        <v>11000</v>
      </c>
      <c r="P18" s="52">
        <v>1110000</v>
      </c>
      <c r="Q18" s="132">
        <v>1120000</v>
      </c>
      <c r="R18" s="213"/>
      <c r="S18" s="214"/>
      <c r="T18" s="214"/>
      <c r="U18" s="215"/>
      <c r="V18" s="100"/>
    </row>
    <row r="19" spans="1:26">
      <c r="A19" s="170"/>
      <c r="B19" s="171"/>
      <c r="C19" s="172"/>
      <c r="D19" s="173"/>
      <c r="E19" s="174"/>
      <c r="F19" s="174"/>
      <c r="G19" s="8" t="s">
        <v>46</v>
      </c>
      <c r="H19" s="72">
        <v>900</v>
      </c>
      <c r="I19" s="40">
        <f t="shared" si="1"/>
        <v>900</v>
      </c>
      <c r="J19" s="40">
        <v>300</v>
      </c>
      <c r="K19" s="144"/>
      <c r="L19" s="72"/>
      <c r="M19" s="40">
        <f t="shared" si="2"/>
        <v>0</v>
      </c>
      <c r="N19" s="40"/>
      <c r="O19" s="133"/>
      <c r="P19" s="52"/>
      <c r="Q19" s="132"/>
      <c r="R19" s="213"/>
      <c r="S19" s="214"/>
      <c r="T19" s="214"/>
      <c r="U19" s="215"/>
      <c r="V19" s="100"/>
      <c r="Z19" s="1" t="s">
        <v>67</v>
      </c>
    </row>
    <row r="20" spans="1:26">
      <c r="A20" s="170"/>
      <c r="B20" s="171"/>
      <c r="C20" s="172"/>
      <c r="D20" s="173"/>
      <c r="E20" s="174"/>
      <c r="F20" s="174"/>
      <c r="G20" s="8" t="s">
        <v>40</v>
      </c>
      <c r="H20" s="72"/>
      <c r="I20" s="40">
        <f t="shared" si="1"/>
        <v>0</v>
      </c>
      <c r="J20" s="40"/>
      <c r="K20" s="144"/>
      <c r="L20" s="72"/>
      <c r="M20" s="40">
        <f t="shared" si="2"/>
        <v>0</v>
      </c>
      <c r="N20" s="40"/>
      <c r="O20" s="133"/>
      <c r="P20" s="52"/>
      <c r="Q20" s="132"/>
      <c r="R20" s="213"/>
      <c r="S20" s="214"/>
      <c r="T20" s="214"/>
      <c r="U20" s="215"/>
      <c r="V20" s="100"/>
    </row>
    <row r="21" spans="1:26">
      <c r="A21" s="170"/>
      <c r="B21" s="171"/>
      <c r="C21" s="172"/>
      <c r="D21" s="173"/>
      <c r="E21" s="174"/>
      <c r="F21" s="174"/>
      <c r="G21" s="13" t="s">
        <v>24</v>
      </c>
      <c r="H21" s="72">
        <v>128754</v>
      </c>
      <c r="I21" s="40">
        <f t="shared" si="1"/>
        <v>128754</v>
      </c>
      <c r="J21" s="40"/>
      <c r="K21" s="144"/>
      <c r="L21" s="72">
        <v>175400</v>
      </c>
      <c r="M21" s="40">
        <f t="shared" si="2"/>
        <v>175400</v>
      </c>
      <c r="N21" s="40"/>
      <c r="O21" s="133"/>
      <c r="P21" s="52">
        <v>118300</v>
      </c>
      <c r="Q21" s="132">
        <v>117800</v>
      </c>
      <c r="R21" s="213"/>
      <c r="S21" s="214"/>
      <c r="T21" s="214"/>
      <c r="U21" s="215"/>
      <c r="V21" s="100"/>
    </row>
    <row r="22" spans="1:26">
      <c r="A22" s="170"/>
      <c r="B22" s="171"/>
      <c r="C22" s="172"/>
      <c r="D22" s="173"/>
      <c r="E22" s="174"/>
      <c r="F22" s="174"/>
      <c r="G22" s="7" t="s">
        <v>13</v>
      </c>
      <c r="H22" s="46">
        <f>SUM(H17:H21)</f>
        <v>1634944</v>
      </c>
      <c r="I22" s="45">
        <f t="shared" ref="I22:Q22" si="3">SUM(I17:I21)</f>
        <v>1626944</v>
      </c>
      <c r="J22" s="47">
        <f t="shared" si="3"/>
        <v>1278221</v>
      </c>
      <c r="K22" s="66">
        <f t="shared" si="3"/>
        <v>8000</v>
      </c>
      <c r="L22" s="60">
        <f t="shared" si="3"/>
        <v>1939800</v>
      </c>
      <c r="M22" s="47">
        <f t="shared" si="3"/>
        <v>1928800</v>
      </c>
      <c r="N22" s="47">
        <f t="shared" si="3"/>
        <v>1548900</v>
      </c>
      <c r="O22" s="66">
        <f t="shared" si="3"/>
        <v>11000</v>
      </c>
      <c r="P22" s="45">
        <f t="shared" si="3"/>
        <v>1888300</v>
      </c>
      <c r="Q22" s="59">
        <f t="shared" si="3"/>
        <v>1902800</v>
      </c>
      <c r="R22" s="213"/>
      <c r="S22" s="67"/>
      <c r="T22" s="67"/>
      <c r="U22" s="117"/>
      <c r="V22" s="100"/>
      <c r="W22" s="148"/>
      <c r="X22" s="148"/>
      <c r="Y22" s="148"/>
      <c r="Z22" s="148"/>
    </row>
    <row r="23" spans="1:26" ht="12" customHeight="1">
      <c r="A23" s="158" t="s">
        <v>17</v>
      </c>
      <c r="B23" s="166" t="s">
        <v>17</v>
      </c>
      <c r="C23" s="160" t="s">
        <v>96</v>
      </c>
      <c r="D23" s="164" t="s">
        <v>55</v>
      </c>
      <c r="E23" s="162" t="s">
        <v>79</v>
      </c>
      <c r="F23" s="238" t="s">
        <v>29</v>
      </c>
      <c r="G23" s="8" t="s">
        <v>47</v>
      </c>
      <c r="H23" s="113">
        <v>84695</v>
      </c>
      <c r="I23" s="77">
        <f>H23-K23</f>
        <v>84695</v>
      </c>
      <c r="J23" s="77">
        <v>1900</v>
      </c>
      <c r="K23" s="144"/>
      <c r="L23" s="113">
        <v>8400</v>
      </c>
      <c r="M23" s="77">
        <f>L23-O23</f>
        <v>8400</v>
      </c>
      <c r="N23" s="77"/>
      <c r="O23" s="133"/>
      <c r="P23" s="52">
        <v>90000</v>
      </c>
      <c r="Q23" s="132">
        <v>90000</v>
      </c>
      <c r="R23" s="231" t="s">
        <v>56</v>
      </c>
      <c r="S23" s="241">
        <v>850</v>
      </c>
      <c r="T23" s="241">
        <v>850</v>
      </c>
      <c r="U23" s="235">
        <v>850</v>
      </c>
      <c r="V23" s="100"/>
      <c r="W23" s="148"/>
      <c r="X23" s="148"/>
      <c r="Y23" s="148"/>
      <c r="Z23" s="148"/>
    </row>
    <row r="24" spans="1:26" ht="12" customHeight="1">
      <c r="A24" s="218"/>
      <c r="B24" s="219"/>
      <c r="C24" s="220"/>
      <c r="D24" s="221"/>
      <c r="E24" s="222"/>
      <c r="F24" s="239"/>
      <c r="G24" s="8" t="s">
        <v>46</v>
      </c>
      <c r="H24" s="39"/>
      <c r="I24" s="52"/>
      <c r="J24" s="40"/>
      <c r="K24" s="133"/>
      <c r="L24" s="72"/>
      <c r="M24" s="77">
        <f>L24-O24</f>
        <v>0</v>
      </c>
      <c r="N24" s="40"/>
      <c r="O24" s="133"/>
      <c r="P24" s="52"/>
      <c r="Q24" s="132"/>
      <c r="R24" s="240"/>
      <c r="S24" s="212"/>
      <c r="T24" s="212"/>
      <c r="U24" s="236"/>
      <c r="V24" s="100"/>
      <c r="W24" s="148"/>
      <c r="X24" s="148"/>
      <c r="Y24" s="148"/>
      <c r="Z24" s="148"/>
    </row>
    <row r="25" spans="1:26" ht="19.5" customHeight="1">
      <c r="A25" s="159"/>
      <c r="B25" s="167"/>
      <c r="C25" s="161"/>
      <c r="D25" s="165"/>
      <c r="E25" s="163"/>
      <c r="F25" s="202"/>
      <c r="G25" s="7" t="s">
        <v>13</v>
      </c>
      <c r="H25" s="60">
        <f t="shared" ref="H25:Q25" si="4">SUM(H23:H24)</f>
        <v>84695</v>
      </c>
      <c r="I25" s="47">
        <f t="shared" si="4"/>
        <v>84695</v>
      </c>
      <c r="J25" s="47">
        <f t="shared" si="4"/>
        <v>1900</v>
      </c>
      <c r="K25" s="66">
        <f t="shared" si="4"/>
        <v>0</v>
      </c>
      <c r="L25" s="60">
        <f t="shared" si="4"/>
        <v>8400</v>
      </c>
      <c r="M25" s="47">
        <f t="shared" si="4"/>
        <v>8400</v>
      </c>
      <c r="N25" s="47">
        <f t="shared" si="4"/>
        <v>0</v>
      </c>
      <c r="O25" s="66">
        <f t="shared" si="4"/>
        <v>0</v>
      </c>
      <c r="P25" s="45">
        <f t="shared" si="4"/>
        <v>90000</v>
      </c>
      <c r="Q25" s="59">
        <f t="shared" si="4"/>
        <v>90000</v>
      </c>
      <c r="R25" s="232"/>
      <c r="S25" s="59"/>
      <c r="T25" s="59"/>
      <c r="U25" s="66"/>
      <c r="V25" s="100"/>
      <c r="W25" s="148"/>
      <c r="X25" s="148"/>
      <c r="Y25" s="148"/>
      <c r="Z25" s="148"/>
    </row>
    <row r="26" spans="1:26" ht="13.5" customHeight="1">
      <c r="A26" s="170" t="s">
        <v>17</v>
      </c>
      <c r="B26" s="171" t="s">
        <v>17</v>
      </c>
      <c r="C26" s="172" t="s">
        <v>99</v>
      </c>
      <c r="D26" s="173" t="s">
        <v>104</v>
      </c>
      <c r="E26" s="174" t="s">
        <v>79</v>
      </c>
      <c r="F26" s="174" t="s">
        <v>98</v>
      </c>
      <c r="G26" s="8" t="s">
        <v>68</v>
      </c>
      <c r="H26" s="39">
        <v>45900</v>
      </c>
      <c r="I26" s="40">
        <f>H26-K26</f>
        <v>45900</v>
      </c>
      <c r="J26" s="41">
        <v>45200</v>
      </c>
      <c r="K26" s="144"/>
      <c r="L26" s="39"/>
      <c r="M26" s="40"/>
      <c r="N26" s="41"/>
      <c r="O26" s="133"/>
      <c r="P26" s="52"/>
      <c r="Q26" s="132"/>
      <c r="R26" s="213" t="s">
        <v>26</v>
      </c>
      <c r="S26" s="214" t="s">
        <v>67</v>
      </c>
      <c r="T26" s="214"/>
      <c r="U26" s="215"/>
      <c r="V26" s="100"/>
    </row>
    <row r="27" spans="1:26" ht="13.5" customHeight="1">
      <c r="A27" s="170"/>
      <c r="B27" s="171"/>
      <c r="C27" s="172"/>
      <c r="D27" s="173"/>
      <c r="E27" s="174"/>
      <c r="F27" s="174"/>
      <c r="G27" s="8" t="s">
        <v>23</v>
      </c>
      <c r="H27" s="39">
        <v>1023064</v>
      </c>
      <c r="I27" s="40">
        <f t="shared" ref="I27:I29" si="5">H27-K27</f>
        <v>1015464</v>
      </c>
      <c r="J27" s="41">
        <v>912988</v>
      </c>
      <c r="K27" s="144">
        <v>7600</v>
      </c>
      <c r="L27" s="39"/>
      <c r="M27" s="40"/>
      <c r="N27" s="41"/>
      <c r="O27" s="133"/>
      <c r="P27" s="52"/>
      <c r="Q27" s="132"/>
      <c r="R27" s="213"/>
      <c r="S27" s="214"/>
      <c r="T27" s="214"/>
      <c r="U27" s="215"/>
      <c r="V27" s="100"/>
    </row>
    <row r="28" spans="1:26" ht="13.5" customHeight="1">
      <c r="A28" s="170"/>
      <c r="B28" s="171"/>
      <c r="C28" s="172"/>
      <c r="D28" s="173"/>
      <c r="E28" s="174"/>
      <c r="F28" s="174"/>
      <c r="G28" s="8" t="s">
        <v>46</v>
      </c>
      <c r="H28" s="39">
        <v>62200</v>
      </c>
      <c r="I28" s="40">
        <f t="shared" si="5"/>
        <v>62200</v>
      </c>
      <c r="J28" s="41">
        <v>55733</v>
      </c>
      <c r="K28" s="144"/>
      <c r="L28" s="39"/>
      <c r="M28" s="40"/>
      <c r="N28" s="41"/>
      <c r="O28" s="133"/>
      <c r="P28" s="52"/>
      <c r="Q28" s="132"/>
      <c r="R28" s="213"/>
      <c r="S28" s="214"/>
      <c r="T28" s="214"/>
      <c r="U28" s="215"/>
      <c r="V28" s="100"/>
    </row>
    <row r="29" spans="1:26" ht="13.5" customHeight="1">
      <c r="A29" s="170"/>
      <c r="B29" s="171"/>
      <c r="C29" s="172"/>
      <c r="D29" s="173"/>
      <c r="E29" s="174"/>
      <c r="F29" s="174"/>
      <c r="G29" s="8" t="s">
        <v>24</v>
      </c>
      <c r="H29" s="39">
        <v>80279</v>
      </c>
      <c r="I29" s="40">
        <f t="shared" si="5"/>
        <v>80279</v>
      </c>
      <c r="J29" s="41">
        <v>44400</v>
      </c>
      <c r="K29" s="144"/>
      <c r="L29" s="39"/>
      <c r="M29" s="40"/>
      <c r="N29" s="41"/>
      <c r="O29" s="133"/>
      <c r="P29" s="52"/>
      <c r="Q29" s="132"/>
      <c r="R29" s="213"/>
      <c r="S29" s="214"/>
      <c r="T29" s="214"/>
      <c r="U29" s="215"/>
      <c r="V29" s="100"/>
    </row>
    <row r="30" spans="1:26" ht="19.5" customHeight="1">
      <c r="A30" s="170"/>
      <c r="B30" s="171"/>
      <c r="C30" s="172"/>
      <c r="D30" s="173"/>
      <c r="E30" s="174"/>
      <c r="F30" s="174"/>
      <c r="G30" s="7" t="s">
        <v>13</v>
      </c>
      <c r="H30" s="46">
        <f t="shared" ref="H30:Q30" si="6">SUM(H26:H29)</f>
        <v>1211443</v>
      </c>
      <c r="I30" s="48">
        <f t="shared" si="6"/>
        <v>1203843</v>
      </c>
      <c r="J30" s="47">
        <f t="shared" si="6"/>
        <v>1058321</v>
      </c>
      <c r="K30" s="66">
        <f t="shared" si="6"/>
        <v>7600</v>
      </c>
      <c r="L30" s="46">
        <f t="shared" si="6"/>
        <v>0</v>
      </c>
      <c r="M30" s="47">
        <f t="shared" si="6"/>
        <v>0</v>
      </c>
      <c r="N30" s="48">
        <f t="shared" si="6"/>
        <v>0</v>
      </c>
      <c r="O30" s="66">
        <f t="shared" si="6"/>
        <v>0</v>
      </c>
      <c r="P30" s="45">
        <f t="shared" si="6"/>
        <v>0</v>
      </c>
      <c r="Q30" s="59">
        <f t="shared" si="6"/>
        <v>0</v>
      </c>
      <c r="R30" s="213"/>
      <c r="S30" s="59"/>
      <c r="T30" s="59"/>
      <c r="U30" s="66"/>
      <c r="V30" s="100"/>
    </row>
    <row r="31" spans="1:26" ht="13.5" customHeight="1">
      <c r="A31" s="158" t="s">
        <v>17</v>
      </c>
      <c r="B31" s="166" t="s">
        <v>17</v>
      </c>
      <c r="C31" s="160" t="s">
        <v>95</v>
      </c>
      <c r="D31" s="164" t="s">
        <v>48</v>
      </c>
      <c r="E31" s="162" t="s">
        <v>78</v>
      </c>
      <c r="F31" s="162" t="s">
        <v>29</v>
      </c>
      <c r="G31" s="8" t="s">
        <v>23</v>
      </c>
      <c r="H31" s="39">
        <v>2151</v>
      </c>
      <c r="I31" s="40">
        <v>2151</v>
      </c>
      <c r="J31" s="41"/>
      <c r="K31" s="144"/>
      <c r="L31" s="39">
        <v>3000</v>
      </c>
      <c r="M31" s="40">
        <f>L31-O31</f>
        <v>3000</v>
      </c>
      <c r="N31" s="41"/>
      <c r="O31" s="133"/>
      <c r="P31" s="52">
        <v>5000</v>
      </c>
      <c r="Q31" s="132">
        <v>5000</v>
      </c>
      <c r="R31" s="237" t="s">
        <v>111</v>
      </c>
      <c r="S31" s="146">
        <v>3</v>
      </c>
      <c r="T31" s="146">
        <v>5</v>
      </c>
      <c r="U31" s="146">
        <v>5</v>
      </c>
      <c r="V31" s="100"/>
    </row>
    <row r="32" spans="1:26" ht="19.5" customHeight="1">
      <c r="A32" s="159"/>
      <c r="B32" s="167"/>
      <c r="C32" s="161"/>
      <c r="D32" s="165"/>
      <c r="E32" s="163"/>
      <c r="F32" s="163"/>
      <c r="G32" s="7" t="s">
        <v>13</v>
      </c>
      <c r="H32" s="46">
        <f t="shared" ref="H32:Q32" si="7">SUM(H31:H31)</f>
        <v>2151</v>
      </c>
      <c r="I32" s="48">
        <f t="shared" si="7"/>
        <v>2151</v>
      </c>
      <c r="J32" s="47">
        <f t="shared" si="7"/>
        <v>0</v>
      </c>
      <c r="K32" s="66">
        <f t="shared" si="7"/>
        <v>0</v>
      </c>
      <c r="L32" s="46">
        <f t="shared" si="7"/>
        <v>3000</v>
      </c>
      <c r="M32" s="47">
        <f t="shared" si="7"/>
        <v>3000</v>
      </c>
      <c r="N32" s="48">
        <f t="shared" si="7"/>
        <v>0</v>
      </c>
      <c r="O32" s="66">
        <f t="shared" si="7"/>
        <v>0</v>
      </c>
      <c r="P32" s="45">
        <f t="shared" si="7"/>
        <v>5000</v>
      </c>
      <c r="Q32" s="59">
        <f t="shared" si="7"/>
        <v>5000</v>
      </c>
      <c r="R32" s="237"/>
      <c r="S32" s="59"/>
      <c r="T32" s="59"/>
      <c r="U32" s="66"/>
      <c r="V32" s="100"/>
    </row>
    <row r="33" spans="1:22" ht="18" customHeight="1">
      <c r="A33" s="158" t="s">
        <v>17</v>
      </c>
      <c r="B33" s="166" t="s">
        <v>17</v>
      </c>
      <c r="C33" s="176" t="s">
        <v>62</v>
      </c>
      <c r="D33" s="164" t="s">
        <v>77</v>
      </c>
      <c r="E33" s="162" t="s">
        <v>78</v>
      </c>
      <c r="F33" s="162" t="s">
        <v>29</v>
      </c>
      <c r="G33" s="73" t="s">
        <v>68</v>
      </c>
      <c r="H33" s="74"/>
      <c r="I33" s="75"/>
      <c r="J33" s="75"/>
      <c r="K33" s="81"/>
      <c r="L33" s="39">
        <v>17300</v>
      </c>
      <c r="M33" s="77">
        <f>L33-O33</f>
        <v>17300</v>
      </c>
      <c r="N33" s="75"/>
      <c r="O33" s="81"/>
      <c r="P33" s="76">
        <v>120000</v>
      </c>
      <c r="Q33" s="78">
        <v>125000</v>
      </c>
      <c r="R33" s="233" t="s">
        <v>63</v>
      </c>
      <c r="S33" s="98">
        <v>11</v>
      </c>
      <c r="T33" s="98">
        <v>11</v>
      </c>
      <c r="U33" s="116">
        <v>11</v>
      </c>
      <c r="V33" s="100"/>
    </row>
    <row r="34" spans="1:22" ht="28.5" customHeight="1">
      <c r="A34" s="159"/>
      <c r="B34" s="167"/>
      <c r="C34" s="177"/>
      <c r="D34" s="165"/>
      <c r="E34" s="163"/>
      <c r="F34" s="163"/>
      <c r="G34" s="7" t="s">
        <v>13</v>
      </c>
      <c r="H34" s="60">
        <f>SUM(H33)</f>
        <v>0</v>
      </c>
      <c r="I34" s="47">
        <f t="shared" ref="I34:Q34" si="8">SUM(I33)</f>
        <v>0</v>
      </c>
      <c r="J34" s="47">
        <f t="shared" si="8"/>
        <v>0</v>
      </c>
      <c r="K34" s="66">
        <f t="shared" si="8"/>
        <v>0</v>
      </c>
      <c r="L34" s="60">
        <f t="shared" si="8"/>
        <v>17300</v>
      </c>
      <c r="M34" s="47">
        <f t="shared" si="8"/>
        <v>17300</v>
      </c>
      <c r="N34" s="47">
        <f t="shared" si="8"/>
        <v>0</v>
      </c>
      <c r="O34" s="66">
        <f t="shared" si="8"/>
        <v>0</v>
      </c>
      <c r="P34" s="45">
        <f t="shared" si="8"/>
        <v>120000</v>
      </c>
      <c r="Q34" s="59">
        <f t="shared" si="8"/>
        <v>125000</v>
      </c>
      <c r="R34" s="234"/>
      <c r="S34" s="79"/>
      <c r="T34" s="79"/>
      <c r="U34" s="119"/>
      <c r="V34" s="100"/>
    </row>
    <row r="35" spans="1:22" ht="13.5" customHeight="1">
      <c r="A35" s="170" t="s">
        <v>17</v>
      </c>
      <c r="B35" s="171" t="s">
        <v>17</v>
      </c>
      <c r="C35" s="172" t="s">
        <v>61</v>
      </c>
      <c r="D35" s="173" t="s">
        <v>50</v>
      </c>
      <c r="E35" s="174" t="s">
        <v>84</v>
      </c>
      <c r="F35" s="174" t="s">
        <v>52</v>
      </c>
      <c r="G35" s="11" t="s">
        <v>23</v>
      </c>
      <c r="H35" s="39">
        <v>3154348</v>
      </c>
      <c r="I35" s="40">
        <f>H35-K35</f>
        <v>3078069</v>
      </c>
      <c r="J35" s="41">
        <v>2213354</v>
      </c>
      <c r="K35" s="144">
        <v>76279</v>
      </c>
      <c r="L35" s="39"/>
      <c r="M35" s="40"/>
      <c r="N35" s="41"/>
      <c r="O35" s="133"/>
      <c r="P35" s="52"/>
      <c r="Q35" s="132"/>
      <c r="R35" s="206" t="s">
        <v>30</v>
      </c>
      <c r="S35" s="208" t="s">
        <v>67</v>
      </c>
      <c r="T35" s="208"/>
      <c r="U35" s="230"/>
      <c r="V35" s="100"/>
    </row>
    <row r="36" spans="1:22" ht="13.5" customHeight="1">
      <c r="A36" s="170"/>
      <c r="B36" s="171"/>
      <c r="C36" s="172"/>
      <c r="D36" s="173"/>
      <c r="E36" s="174"/>
      <c r="F36" s="174"/>
      <c r="G36" s="33" t="s">
        <v>45</v>
      </c>
      <c r="H36" s="39">
        <v>101487</v>
      </c>
      <c r="I36" s="40">
        <f t="shared" ref="I36:I39" si="9">H36-K36</f>
        <v>101487</v>
      </c>
      <c r="J36" s="41">
        <v>95100</v>
      </c>
      <c r="K36" s="144"/>
      <c r="L36" s="39"/>
      <c r="M36" s="40"/>
      <c r="N36" s="41"/>
      <c r="O36" s="133"/>
      <c r="P36" s="52"/>
      <c r="Q36" s="132"/>
      <c r="R36" s="206"/>
      <c r="S36" s="208"/>
      <c r="T36" s="208"/>
      <c r="U36" s="230"/>
      <c r="V36" s="100"/>
    </row>
    <row r="37" spans="1:22" ht="13.5" customHeight="1">
      <c r="A37" s="170"/>
      <c r="B37" s="171"/>
      <c r="C37" s="172"/>
      <c r="D37" s="173"/>
      <c r="E37" s="174"/>
      <c r="F37" s="174"/>
      <c r="G37" s="33" t="s">
        <v>46</v>
      </c>
      <c r="H37" s="39">
        <v>171108</v>
      </c>
      <c r="I37" s="40">
        <f t="shared" si="9"/>
        <v>145161</v>
      </c>
      <c r="J37" s="41">
        <v>2200</v>
      </c>
      <c r="K37" s="144">
        <v>25947</v>
      </c>
      <c r="L37" s="39"/>
      <c r="M37" s="40"/>
      <c r="N37" s="41"/>
      <c r="O37" s="133"/>
      <c r="P37" s="52"/>
      <c r="Q37" s="132"/>
      <c r="R37" s="206"/>
      <c r="S37" s="208"/>
      <c r="T37" s="208"/>
      <c r="U37" s="230"/>
      <c r="V37" s="100"/>
    </row>
    <row r="38" spans="1:22" ht="13.5" customHeight="1">
      <c r="A38" s="170"/>
      <c r="B38" s="171"/>
      <c r="C38" s="172"/>
      <c r="D38" s="173"/>
      <c r="E38" s="174"/>
      <c r="F38" s="174"/>
      <c r="G38" s="11" t="s">
        <v>24</v>
      </c>
      <c r="H38" s="39">
        <v>127317</v>
      </c>
      <c r="I38" s="40">
        <f t="shared" si="9"/>
        <v>127317</v>
      </c>
      <c r="J38" s="41"/>
      <c r="K38" s="144"/>
      <c r="L38" s="39"/>
      <c r="M38" s="40"/>
      <c r="N38" s="41"/>
      <c r="O38" s="133"/>
      <c r="P38" s="52"/>
      <c r="Q38" s="132"/>
      <c r="R38" s="206"/>
      <c r="S38" s="208"/>
      <c r="T38" s="208"/>
      <c r="U38" s="230"/>
      <c r="V38" s="100"/>
    </row>
    <row r="39" spans="1:22" ht="13.5" customHeight="1">
      <c r="A39" s="158"/>
      <c r="B39" s="166"/>
      <c r="C39" s="160"/>
      <c r="D39" s="164"/>
      <c r="E39" s="162"/>
      <c r="F39" s="174"/>
      <c r="G39" s="104" t="s">
        <v>47</v>
      </c>
      <c r="H39" s="105">
        <v>15900</v>
      </c>
      <c r="I39" s="40">
        <f t="shared" si="9"/>
        <v>10400</v>
      </c>
      <c r="J39" s="106"/>
      <c r="K39" s="145">
        <v>5500</v>
      </c>
      <c r="L39" s="105"/>
      <c r="M39" s="107"/>
      <c r="N39" s="106"/>
      <c r="O39" s="135"/>
      <c r="P39" s="108"/>
      <c r="Q39" s="134"/>
      <c r="R39" s="207"/>
      <c r="S39" s="109"/>
      <c r="T39" s="109"/>
      <c r="U39" s="120"/>
      <c r="V39" s="100"/>
    </row>
    <row r="40" spans="1:22" ht="17.25" customHeight="1">
      <c r="A40" s="158"/>
      <c r="B40" s="166"/>
      <c r="C40" s="160"/>
      <c r="D40" s="164"/>
      <c r="E40" s="162"/>
      <c r="F40" s="174"/>
      <c r="G40" s="17" t="s">
        <v>13</v>
      </c>
      <c r="H40" s="114">
        <f>SUM(H35:H39)</f>
        <v>3570160</v>
      </c>
      <c r="I40" s="47">
        <f t="shared" ref="I40:K40" si="10">SUM(I35:I39)</f>
        <v>3462434</v>
      </c>
      <c r="J40" s="44">
        <f t="shared" si="10"/>
        <v>2310654</v>
      </c>
      <c r="K40" s="42">
        <f t="shared" si="10"/>
        <v>107726</v>
      </c>
      <c r="L40" s="42">
        <f>SUM(L35:L39)</f>
        <v>0</v>
      </c>
      <c r="M40" s="44">
        <f t="shared" ref="M40:O40" si="11">SUM(M35:M39)</f>
        <v>0</v>
      </c>
      <c r="N40" s="44">
        <f t="shared" si="11"/>
        <v>0</v>
      </c>
      <c r="O40" s="82">
        <f t="shared" si="11"/>
        <v>0</v>
      </c>
      <c r="P40" s="71">
        <f t="shared" ref="P40:Q40" si="12">SUM(P35:P38)</f>
        <v>0</v>
      </c>
      <c r="Q40" s="61">
        <f t="shared" si="12"/>
        <v>0</v>
      </c>
      <c r="R40" s="207"/>
      <c r="S40" s="61"/>
      <c r="T40" s="61"/>
      <c r="U40" s="82"/>
      <c r="V40" s="100"/>
    </row>
    <row r="41" spans="1:22" ht="17.25" customHeight="1">
      <c r="A41" s="158" t="s">
        <v>17</v>
      </c>
      <c r="B41" s="166" t="s">
        <v>17</v>
      </c>
      <c r="C41" s="160" t="s">
        <v>94</v>
      </c>
      <c r="D41" s="164" t="s">
        <v>21</v>
      </c>
      <c r="E41" s="162" t="s">
        <v>76</v>
      </c>
      <c r="F41" s="222" t="s">
        <v>52</v>
      </c>
      <c r="G41" s="8" t="s">
        <v>68</v>
      </c>
      <c r="H41" s="72"/>
      <c r="I41" s="40"/>
      <c r="J41" s="41"/>
      <c r="K41" s="133"/>
      <c r="L41" s="39">
        <v>4400</v>
      </c>
      <c r="M41" s="40">
        <f>L41-O41</f>
        <v>4400</v>
      </c>
      <c r="N41" s="41"/>
      <c r="O41" s="133"/>
      <c r="P41" s="52">
        <v>4500</v>
      </c>
      <c r="Q41" s="132">
        <v>4500</v>
      </c>
      <c r="R41" s="231" t="s">
        <v>27</v>
      </c>
      <c r="S41" s="98">
        <v>143</v>
      </c>
      <c r="T41" s="98">
        <v>147</v>
      </c>
      <c r="U41" s="116">
        <v>149</v>
      </c>
      <c r="V41" s="100"/>
    </row>
    <row r="42" spans="1:22" ht="14.25" customHeight="1">
      <c r="A42" s="159"/>
      <c r="B42" s="167"/>
      <c r="C42" s="161"/>
      <c r="D42" s="165"/>
      <c r="E42" s="163"/>
      <c r="F42" s="225"/>
      <c r="G42" s="7" t="s">
        <v>13</v>
      </c>
      <c r="H42" s="60">
        <f t="shared" ref="H42:O42" si="13">SUM(H41)</f>
        <v>0</v>
      </c>
      <c r="I42" s="47">
        <f t="shared" si="13"/>
        <v>0</v>
      </c>
      <c r="J42" s="48">
        <f t="shared" si="13"/>
        <v>0</v>
      </c>
      <c r="K42" s="66">
        <f t="shared" si="13"/>
        <v>0</v>
      </c>
      <c r="L42" s="60">
        <f t="shared" si="13"/>
        <v>4400</v>
      </c>
      <c r="M42" s="47">
        <f t="shared" si="13"/>
        <v>4400</v>
      </c>
      <c r="N42" s="47">
        <f t="shared" si="13"/>
        <v>0</v>
      </c>
      <c r="O42" s="66">
        <f t="shared" si="13"/>
        <v>0</v>
      </c>
      <c r="P42" s="45">
        <f t="shared" ref="P42:Q42" si="14">SUM(P41)</f>
        <v>4500</v>
      </c>
      <c r="Q42" s="59">
        <f t="shared" si="14"/>
        <v>4500</v>
      </c>
      <c r="R42" s="232"/>
      <c r="S42" s="79"/>
      <c r="T42" s="79"/>
      <c r="U42" s="119"/>
      <c r="V42" s="100"/>
    </row>
    <row r="43" spans="1:22" ht="17.25" customHeight="1">
      <c r="A43" s="170" t="s">
        <v>17</v>
      </c>
      <c r="B43" s="171" t="s">
        <v>17</v>
      </c>
      <c r="C43" s="172" t="s">
        <v>100</v>
      </c>
      <c r="D43" s="173" t="s">
        <v>101</v>
      </c>
      <c r="E43" s="174" t="s">
        <v>83</v>
      </c>
      <c r="F43" s="203" t="s">
        <v>29</v>
      </c>
      <c r="G43" s="8" t="s">
        <v>23</v>
      </c>
      <c r="H43" s="72"/>
      <c r="I43" s="40"/>
      <c r="J43" s="41"/>
      <c r="K43" s="51"/>
      <c r="L43" s="39">
        <v>10000</v>
      </c>
      <c r="M43" s="40">
        <f>L43-O43</f>
        <v>10000</v>
      </c>
      <c r="N43" s="40"/>
      <c r="O43" s="51"/>
      <c r="P43" s="52">
        <v>10000</v>
      </c>
      <c r="Q43" s="132">
        <v>10000</v>
      </c>
      <c r="R43" s="213" t="s">
        <v>64</v>
      </c>
      <c r="S43" s="97">
        <v>500</v>
      </c>
      <c r="T43" s="97">
        <v>500</v>
      </c>
      <c r="U43" s="121">
        <v>500</v>
      </c>
      <c r="V43" s="100"/>
    </row>
    <row r="44" spans="1:22" ht="30.75" customHeight="1">
      <c r="A44" s="170"/>
      <c r="B44" s="171"/>
      <c r="C44" s="172"/>
      <c r="D44" s="173"/>
      <c r="E44" s="174"/>
      <c r="F44" s="203"/>
      <c r="G44" s="8" t="s">
        <v>75</v>
      </c>
      <c r="H44" s="72">
        <f>19800+9700+1000</f>
        <v>30500</v>
      </c>
      <c r="I44" s="40">
        <v>30500</v>
      </c>
      <c r="J44" s="41"/>
      <c r="K44" s="51"/>
      <c r="L44" s="39"/>
      <c r="M44" s="40">
        <f>L44-O44</f>
        <v>0</v>
      </c>
      <c r="N44" s="40"/>
      <c r="O44" s="51"/>
      <c r="P44" s="52"/>
      <c r="Q44" s="132"/>
      <c r="R44" s="213"/>
      <c r="S44" s="97"/>
      <c r="T44" s="97"/>
      <c r="U44" s="121"/>
      <c r="V44" s="100"/>
    </row>
    <row r="45" spans="1:22" ht="17.25" customHeight="1">
      <c r="A45" s="170"/>
      <c r="B45" s="171"/>
      <c r="C45" s="172"/>
      <c r="D45" s="173"/>
      <c r="E45" s="174"/>
      <c r="F45" s="228"/>
      <c r="G45" s="7" t="s">
        <v>13</v>
      </c>
      <c r="H45" s="60">
        <f>SUM(H43:H44)</f>
        <v>30500</v>
      </c>
      <c r="I45" s="47">
        <f t="shared" ref="I45:K45" si="15">SUM(I43:I44)</f>
        <v>30500</v>
      </c>
      <c r="J45" s="48">
        <f t="shared" si="15"/>
        <v>0</v>
      </c>
      <c r="K45" s="46">
        <f t="shared" si="15"/>
        <v>0</v>
      </c>
      <c r="L45" s="46">
        <f>SUM(L43+L44)</f>
        <v>10000</v>
      </c>
      <c r="M45" s="48">
        <f>SUM(M43+M44)</f>
        <v>10000</v>
      </c>
      <c r="N45" s="47">
        <f t="shared" ref="N45:Q45" si="16">SUM(N43)</f>
        <v>0</v>
      </c>
      <c r="O45" s="84">
        <f t="shared" si="16"/>
        <v>0</v>
      </c>
      <c r="P45" s="45">
        <f t="shared" si="16"/>
        <v>10000</v>
      </c>
      <c r="Q45" s="59">
        <f t="shared" si="16"/>
        <v>10000</v>
      </c>
      <c r="R45" s="213"/>
      <c r="S45" s="125"/>
      <c r="T45" s="125"/>
      <c r="U45" s="122"/>
      <c r="V45" s="100"/>
    </row>
    <row r="46" spans="1:22" ht="17.25" customHeight="1">
      <c r="A46" s="218" t="s">
        <v>17</v>
      </c>
      <c r="B46" s="219" t="s">
        <v>17</v>
      </c>
      <c r="C46" s="220" t="s">
        <v>87</v>
      </c>
      <c r="D46" s="164" t="s">
        <v>86</v>
      </c>
      <c r="E46" s="222" t="s">
        <v>78</v>
      </c>
      <c r="F46" s="222" t="s">
        <v>29</v>
      </c>
      <c r="G46" s="25" t="s">
        <v>23</v>
      </c>
      <c r="H46" s="53">
        <v>0</v>
      </c>
      <c r="I46" s="54">
        <v>0</v>
      </c>
      <c r="J46" s="80"/>
      <c r="K46" s="136"/>
      <c r="L46" s="53"/>
      <c r="M46" s="54">
        <f>L46-O46</f>
        <v>0</v>
      </c>
      <c r="N46" s="80"/>
      <c r="O46" s="136"/>
      <c r="P46" s="88"/>
      <c r="Q46" s="131"/>
      <c r="R46" s="229"/>
      <c r="S46" s="83">
        <v>0</v>
      </c>
      <c r="T46" s="83">
        <v>0</v>
      </c>
      <c r="U46" s="123">
        <v>0</v>
      </c>
      <c r="V46" s="100"/>
    </row>
    <row r="47" spans="1:22" ht="26.25" customHeight="1">
      <c r="A47" s="218"/>
      <c r="B47" s="219"/>
      <c r="C47" s="220"/>
      <c r="D47" s="221"/>
      <c r="E47" s="222"/>
      <c r="F47" s="227"/>
      <c r="G47" s="17" t="s">
        <v>13</v>
      </c>
      <c r="H47" s="42">
        <f>SUM(H46)</f>
        <v>0</v>
      </c>
      <c r="I47" s="44">
        <f t="shared" ref="I47:Q47" si="17">SUM(I46)</f>
        <v>0</v>
      </c>
      <c r="J47" s="43">
        <f t="shared" si="17"/>
        <v>0</v>
      </c>
      <c r="K47" s="86">
        <f t="shared" si="17"/>
        <v>0</v>
      </c>
      <c r="L47" s="42">
        <f t="shared" si="17"/>
        <v>0</v>
      </c>
      <c r="M47" s="43">
        <f t="shared" si="17"/>
        <v>0</v>
      </c>
      <c r="N47" s="43">
        <f t="shared" si="17"/>
        <v>0</v>
      </c>
      <c r="O47" s="86">
        <f t="shared" si="17"/>
        <v>0</v>
      </c>
      <c r="P47" s="71">
        <f t="shared" si="17"/>
        <v>0</v>
      </c>
      <c r="Q47" s="61">
        <f t="shared" si="17"/>
        <v>0</v>
      </c>
      <c r="R47" s="229"/>
      <c r="S47" s="103"/>
      <c r="T47" s="103"/>
      <c r="U47" s="124"/>
      <c r="V47" s="100"/>
    </row>
    <row r="48" spans="1:22" ht="27.75" customHeight="1">
      <c r="A48" s="170" t="s">
        <v>17</v>
      </c>
      <c r="B48" s="171" t="s">
        <v>17</v>
      </c>
      <c r="C48" s="172" t="s">
        <v>88</v>
      </c>
      <c r="D48" s="173" t="s">
        <v>85</v>
      </c>
      <c r="E48" s="174" t="s">
        <v>78</v>
      </c>
      <c r="F48" s="174" t="s">
        <v>29</v>
      </c>
      <c r="G48" s="8" t="s">
        <v>23</v>
      </c>
      <c r="H48" s="39">
        <v>0</v>
      </c>
      <c r="I48" s="40">
        <v>0</v>
      </c>
      <c r="J48" s="40"/>
      <c r="K48" s="51"/>
      <c r="L48" s="39">
        <v>5700</v>
      </c>
      <c r="M48" s="40">
        <f>L48-O48</f>
        <v>5700</v>
      </c>
      <c r="N48" s="40"/>
      <c r="O48" s="51"/>
      <c r="P48" s="52"/>
      <c r="Q48" s="132"/>
      <c r="R48" s="226" t="s">
        <v>112</v>
      </c>
      <c r="S48" s="97">
        <v>3</v>
      </c>
      <c r="T48" s="97">
        <v>0</v>
      </c>
      <c r="U48" s="121">
        <v>0</v>
      </c>
      <c r="V48" s="100"/>
    </row>
    <row r="49" spans="1:24" ht="27.75" customHeight="1">
      <c r="A49" s="170"/>
      <c r="B49" s="171"/>
      <c r="C49" s="172"/>
      <c r="D49" s="173"/>
      <c r="E49" s="174"/>
      <c r="F49" s="175"/>
      <c r="G49" s="7" t="s">
        <v>13</v>
      </c>
      <c r="H49" s="46">
        <f>SUM(H48)</f>
        <v>0</v>
      </c>
      <c r="I49" s="47">
        <f t="shared" ref="I49:Q49" si="18">SUM(I48)</f>
        <v>0</v>
      </c>
      <c r="J49" s="47">
        <f t="shared" si="18"/>
        <v>0</v>
      </c>
      <c r="K49" s="84">
        <f t="shared" si="18"/>
        <v>0</v>
      </c>
      <c r="L49" s="46">
        <f t="shared" si="18"/>
        <v>5700</v>
      </c>
      <c r="M49" s="47">
        <f t="shared" si="18"/>
        <v>5700</v>
      </c>
      <c r="N49" s="47">
        <f t="shared" si="18"/>
        <v>0</v>
      </c>
      <c r="O49" s="84">
        <f t="shared" si="18"/>
        <v>0</v>
      </c>
      <c r="P49" s="45">
        <f t="shared" si="18"/>
        <v>0</v>
      </c>
      <c r="Q49" s="59">
        <f t="shared" si="18"/>
        <v>0</v>
      </c>
      <c r="R49" s="226"/>
      <c r="S49" s="97"/>
      <c r="T49" s="97"/>
      <c r="U49" s="121"/>
      <c r="V49" s="100"/>
    </row>
    <row r="50" spans="1:24" ht="17.25" customHeight="1">
      <c r="A50" s="158" t="s">
        <v>17</v>
      </c>
      <c r="B50" s="166" t="s">
        <v>17</v>
      </c>
      <c r="C50" s="160" t="s">
        <v>70</v>
      </c>
      <c r="D50" s="164" t="s">
        <v>65</v>
      </c>
      <c r="E50" s="162" t="s">
        <v>78</v>
      </c>
      <c r="F50" s="162" t="s">
        <v>29</v>
      </c>
      <c r="G50" s="8" t="s">
        <v>23</v>
      </c>
      <c r="H50" s="39"/>
      <c r="I50" s="40"/>
      <c r="J50" s="41"/>
      <c r="K50" s="133"/>
      <c r="L50" s="39"/>
      <c r="M50" s="40"/>
      <c r="N50" s="41"/>
      <c r="O50" s="133"/>
      <c r="P50" s="52"/>
      <c r="Q50" s="132"/>
      <c r="R50" s="216" t="s">
        <v>66</v>
      </c>
      <c r="S50" s="97">
        <v>0</v>
      </c>
      <c r="T50" s="97">
        <v>0</v>
      </c>
      <c r="U50" s="121">
        <v>0</v>
      </c>
      <c r="V50" s="100"/>
    </row>
    <row r="51" spans="1:24" ht="27.75" customHeight="1">
      <c r="A51" s="159"/>
      <c r="B51" s="167"/>
      <c r="C51" s="161"/>
      <c r="D51" s="165"/>
      <c r="E51" s="163"/>
      <c r="F51" s="225"/>
      <c r="G51" s="7" t="s">
        <v>13</v>
      </c>
      <c r="H51" s="46">
        <f>SUM(H50)</f>
        <v>0</v>
      </c>
      <c r="I51" s="48">
        <f t="shared" ref="I51:Q51" si="19">SUM(I50)</f>
        <v>0</v>
      </c>
      <c r="J51" s="47">
        <f t="shared" si="19"/>
        <v>0</v>
      </c>
      <c r="K51" s="84">
        <f t="shared" si="19"/>
        <v>0</v>
      </c>
      <c r="L51" s="46">
        <f t="shared" si="19"/>
        <v>0</v>
      </c>
      <c r="M51" s="47">
        <f t="shared" si="19"/>
        <v>0</v>
      </c>
      <c r="N51" s="47">
        <f t="shared" si="19"/>
        <v>0</v>
      </c>
      <c r="O51" s="84">
        <f t="shared" si="19"/>
        <v>0</v>
      </c>
      <c r="P51" s="45">
        <f t="shared" si="19"/>
        <v>0</v>
      </c>
      <c r="Q51" s="59">
        <f t="shared" si="19"/>
        <v>0</v>
      </c>
      <c r="R51" s="217"/>
      <c r="S51" s="83"/>
      <c r="T51" s="83"/>
      <c r="U51" s="123"/>
      <c r="V51" s="100"/>
    </row>
    <row r="52" spans="1:24" ht="27.75" customHeight="1">
      <c r="A52" s="158" t="s">
        <v>17</v>
      </c>
      <c r="B52" s="166" t="s">
        <v>17</v>
      </c>
      <c r="C52" s="160" t="s">
        <v>69</v>
      </c>
      <c r="D52" s="164" t="s">
        <v>80</v>
      </c>
      <c r="E52" s="162" t="s">
        <v>78</v>
      </c>
      <c r="F52" s="162" t="s">
        <v>29</v>
      </c>
      <c r="G52" s="8" t="s">
        <v>23</v>
      </c>
      <c r="H52" s="72">
        <v>2000</v>
      </c>
      <c r="I52" s="40">
        <v>2000</v>
      </c>
      <c r="J52" s="40">
        <v>0</v>
      </c>
      <c r="K52" s="133">
        <v>0</v>
      </c>
      <c r="L52" s="72">
        <v>5000</v>
      </c>
      <c r="M52" s="40">
        <f>L52-O52</f>
        <v>5000</v>
      </c>
      <c r="N52" s="40"/>
      <c r="O52" s="133"/>
      <c r="P52" s="52">
        <v>7000</v>
      </c>
      <c r="Q52" s="132">
        <v>7000</v>
      </c>
      <c r="R52" s="223" t="s">
        <v>57</v>
      </c>
      <c r="S52" s="98">
        <v>200</v>
      </c>
      <c r="T52" s="98">
        <v>220</v>
      </c>
      <c r="U52" s="116">
        <v>220</v>
      </c>
      <c r="V52" s="100"/>
    </row>
    <row r="53" spans="1:24" ht="27" customHeight="1">
      <c r="A53" s="218"/>
      <c r="B53" s="219"/>
      <c r="C53" s="220"/>
      <c r="D53" s="221"/>
      <c r="E53" s="222"/>
      <c r="F53" s="222"/>
      <c r="G53" s="17" t="s">
        <v>13</v>
      </c>
      <c r="H53" s="42">
        <f t="shared" ref="H53:Q53" si="20">SUM(H52)</f>
        <v>2000</v>
      </c>
      <c r="I53" s="43">
        <f t="shared" si="20"/>
        <v>2000</v>
      </c>
      <c r="J53" s="43">
        <f t="shared" si="20"/>
        <v>0</v>
      </c>
      <c r="K53" s="86">
        <f t="shared" si="20"/>
        <v>0</v>
      </c>
      <c r="L53" s="114">
        <f t="shared" si="20"/>
        <v>5000</v>
      </c>
      <c r="M53" s="43">
        <f t="shared" si="20"/>
        <v>5000</v>
      </c>
      <c r="N53" s="43">
        <f t="shared" si="20"/>
        <v>0</v>
      </c>
      <c r="O53" s="82">
        <f t="shared" si="20"/>
        <v>0</v>
      </c>
      <c r="P53" s="71">
        <f t="shared" si="20"/>
        <v>7000</v>
      </c>
      <c r="Q53" s="61">
        <f t="shared" si="20"/>
        <v>7000</v>
      </c>
      <c r="R53" s="224"/>
      <c r="S53" s="61"/>
      <c r="T53" s="61"/>
      <c r="U53" s="82"/>
      <c r="V53" s="100"/>
    </row>
    <row r="54" spans="1:24" ht="25.5" customHeight="1">
      <c r="A54" s="170" t="s">
        <v>17</v>
      </c>
      <c r="B54" s="171" t="s">
        <v>17</v>
      </c>
      <c r="C54" s="172" t="s">
        <v>59</v>
      </c>
      <c r="D54" s="173" t="s">
        <v>92</v>
      </c>
      <c r="E54" s="174" t="s">
        <v>89</v>
      </c>
      <c r="F54" s="174" t="s">
        <v>97</v>
      </c>
      <c r="G54" s="11" t="s">
        <v>68</v>
      </c>
      <c r="H54" s="39"/>
      <c r="I54" s="40"/>
      <c r="J54" s="41"/>
      <c r="K54" s="133"/>
      <c r="L54" s="39">
        <v>4087400</v>
      </c>
      <c r="M54" s="40">
        <f>L54-O54</f>
        <v>4080900</v>
      </c>
      <c r="N54" s="41">
        <v>3903200</v>
      </c>
      <c r="O54" s="133">
        <v>6500</v>
      </c>
      <c r="P54" s="52">
        <v>4239000</v>
      </c>
      <c r="Q54" s="132">
        <v>4451000</v>
      </c>
      <c r="R54" s="206" t="s">
        <v>30</v>
      </c>
      <c r="S54" s="208">
        <v>7</v>
      </c>
      <c r="T54" s="208">
        <v>7</v>
      </c>
      <c r="U54" s="209">
        <v>7</v>
      </c>
      <c r="V54" s="100"/>
    </row>
    <row r="55" spans="1:24" ht="24" customHeight="1">
      <c r="A55" s="170"/>
      <c r="B55" s="171"/>
      <c r="C55" s="172"/>
      <c r="D55" s="173"/>
      <c r="E55" s="174"/>
      <c r="F55" s="174"/>
      <c r="G55" s="11" t="s">
        <v>23</v>
      </c>
      <c r="H55" s="39"/>
      <c r="I55" s="40"/>
      <c r="J55" s="41"/>
      <c r="K55" s="133"/>
      <c r="L55" s="39">
        <v>1704800</v>
      </c>
      <c r="M55" s="40">
        <f t="shared" ref="M55:M59" si="21">L55-O55</f>
        <v>1693600</v>
      </c>
      <c r="N55" s="41">
        <v>1245500</v>
      </c>
      <c r="O55" s="133">
        <v>11200</v>
      </c>
      <c r="P55" s="52">
        <v>1990000</v>
      </c>
      <c r="Q55" s="132">
        <v>2019300</v>
      </c>
      <c r="R55" s="206"/>
      <c r="S55" s="208"/>
      <c r="T55" s="208"/>
      <c r="U55" s="209"/>
      <c r="V55" s="100"/>
    </row>
    <row r="56" spans="1:24" ht="16.5" customHeight="1">
      <c r="A56" s="170"/>
      <c r="B56" s="171"/>
      <c r="C56" s="172"/>
      <c r="D56" s="173"/>
      <c r="E56" s="174"/>
      <c r="F56" s="174"/>
      <c r="G56" s="33" t="s">
        <v>45</v>
      </c>
      <c r="H56" s="39"/>
      <c r="I56" s="40"/>
      <c r="J56" s="41"/>
      <c r="K56" s="133"/>
      <c r="L56" s="39">
        <v>106600</v>
      </c>
      <c r="M56" s="40">
        <f t="shared" si="21"/>
        <v>106600</v>
      </c>
      <c r="N56" s="41">
        <v>102500</v>
      </c>
      <c r="O56" s="133"/>
      <c r="P56" s="52">
        <v>110000</v>
      </c>
      <c r="Q56" s="132">
        <v>115000</v>
      </c>
      <c r="R56" s="206"/>
      <c r="S56" s="208"/>
      <c r="T56" s="208"/>
      <c r="U56" s="209"/>
      <c r="V56" s="100"/>
    </row>
    <row r="57" spans="1:24" ht="16.5" customHeight="1">
      <c r="A57" s="170"/>
      <c r="B57" s="171"/>
      <c r="C57" s="172"/>
      <c r="D57" s="173"/>
      <c r="E57" s="174"/>
      <c r="F57" s="174"/>
      <c r="G57" s="33" t="s">
        <v>46</v>
      </c>
      <c r="H57" s="39"/>
      <c r="I57" s="40"/>
      <c r="J57" s="41"/>
      <c r="K57" s="133"/>
      <c r="L57" s="39"/>
      <c r="M57" s="40">
        <f t="shared" si="21"/>
        <v>0</v>
      </c>
      <c r="N57" s="41"/>
      <c r="O57" s="133"/>
      <c r="P57" s="52"/>
      <c r="Q57" s="132"/>
      <c r="R57" s="206"/>
      <c r="S57" s="208"/>
      <c r="T57" s="208"/>
      <c r="U57" s="209"/>
      <c r="V57" s="100"/>
    </row>
    <row r="58" spans="1:24" ht="16.5" customHeight="1">
      <c r="A58" s="170"/>
      <c r="B58" s="171"/>
      <c r="C58" s="172"/>
      <c r="D58" s="173"/>
      <c r="E58" s="174"/>
      <c r="F58" s="174"/>
      <c r="G58" s="11" t="s">
        <v>24</v>
      </c>
      <c r="H58" s="39"/>
      <c r="I58" s="40"/>
      <c r="J58" s="41"/>
      <c r="K58" s="133"/>
      <c r="L58" s="39">
        <v>84000</v>
      </c>
      <c r="M58" s="40">
        <f t="shared" si="21"/>
        <v>84000</v>
      </c>
      <c r="N58" s="41"/>
      <c r="O58" s="133"/>
      <c r="P58" s="52">
        <v>80000</v>
      </c>
      <c r="Q58" s="132">
        <v>83000</v>
      </c>
      <c r="R58" s="206"/>
      <c r="S58" s="208"/>
      <c r="T58" s="208"/>
      <c r="U58" s="209"/>
      <c r="V58" s="100"/>
    </row>
    <row r="59" spans="1:24" ht="16.5" customHeight="1">
      <c r="A59" s="158"/>
      <c r="B59" s="166"/>
      <c r="C59" s="160"/>
      <c r="D59" s="164"/>
      <c r="E59" s="162"/>
      <c r="F59" s="174"/>
      <c r="G59" s="104" t="s">
        <v>47</v>
      </c>
      <c r="H59" s="105"/>
      <c r="I59" s="106"/>
      <c r="J59" s="106"/>
      <c r="K59" s="135"/>
      <c r="L59" s="105"/>
      <c r="M59" s="40">
        <f t="shared" si="21"/>
        <v>0</v>
      </c>
      <c r="N59" s="106"/>
      <c r="O59" s="135"/>
      <c r="P59" s="108"/>
      <c r="Q59" s="134"/>
      <c r="R59" s="207"/>
      <c r="S59" s="109"/>
      <c r="T59" s="109"/>
      <c r="U59" s="126"/>
      <c r="V59" s="100"/>
    </row>
    <row r="60" spans="1:24" ht="16.5" customHeight="1">
      <c r="A60" s="170"/>
      <c r="B60" s="171"/>
      <c r="C60" s="172"/>
      <c r="D60" s="173"/>
      <c r="E60" s="174"/>
      <c r="F60" s="174"/>
      <c r="G60" s="7" t="s">
        <v>13</v>
      </c>
      <c r="H60" s="60">
        <f>SUM(H54:H59)</f>
        <v>0</v>
      </c>
      <c r="I60" s="47">
        <f t="shared" ref="I60:Q60" si="22">SUM(I54:I59)</f>
        <v>0</v>
      </c>
      <c r="J60" s="47">
        <f t="shared" si="22"/>
        <v>0</v>
      </c>
      <c r="K60" s="45">
        <f t="shared" si="22"/>
        <v>0</v>
      </c>
      <c r="L60" s="60">
        <f t="shared" si="22"/>
        <v>5982800</v>
      </c>
      <c r="M60" s="47">
        <f t="shared" si="22"/>
        <v>5965100</v>
      </c>
      <c r="N60" s="47">
        <f t="shared" si="22"/>
        <v>5251200</v>
      </c>
      <c r="O60" s="45">
        <f t="shared" si="22"/>
        <v>17700</v>
      </c>
      <c r="P60" s="60">
        <f t="shared" si="22"/>
        <v>6419000</v>
      </c>
      <c r="Q60" s="59">
        <f t="shared" si="22"/>
        <v>6668300</v>
      </c>
      <c r="R60" s="206"/>
      <c r="S60" s="59"/>
      <c r="T60" s="59"/>
      <c r="U60" s="48"/>
      <c r="V60" s="100"/>
      <c r="W60" s="148"/>
      <c r="X60" s="148"/>
    </row>
    <row r="61" spans="1:24" ht="16.5" customHeight="1">
      <c r="A61" s="170" t="s">
        <v>17</v>
      </c>
      <c r="B61" s="171" t="s">
        <v>17</v>
      </c>
      <c r="C61" s="172" t="s">
        <v>29</v>
      </c>
      <c r="D61" s="173" t="s">
        <v>93</v>
      </c>
      <c r="E61" s="174" t="s">
        <v>91</v>
      </c>
      <c r="F61" s="174" t="s">
        <v>90</v>
      </c>
      <c r="G61" s="11" t="s">
        <v>68</v>
      </c>
      <c r="H61" s="72"/>
      <c r="I61" s="40"/>
      <c r="J61" s="40"/>
      <c r="K61" s="133"/>
      <c r="L61" s="72">
        <v>2740700</v>
      </c>
      <c r="M61" s="40">
        <f>L61-O61</f>
        <v>2731800</v>
      </c>
      <c r="N61" s="40">
        <v>2615400</v>
      </c>
      <c r="O61" s="133">
        <v>8900</v>
      </c>
      <c r="P61" s="52">
        <v>2750000</v>
      </c>
      <c r="Q61" s="132">
        <v>2864000</v>
      </c>
      <c r="R61" s="206" t="s">
        <v>113</v>
      </c>
      <c r="S61" s="208">
        <v>4</v>
      </c>
      <c r="T61" s="208">
        <v>4</v>
      </c>
      <c r="U61" s="209">
        <v>4</v>
      </c>
      <c r="V61" s="100"/>
      <c r="W61" s="143"/>
      <c r="X61" s="143"/>
    </row>
    <row r="62" spans="1:24" ht="16.5" customHeight="1">
      <c r="A62" s="170"/>
      <c r="B62" s="171"/>
      <c r="C62" s="172"/>
      <c r="D62" s="173"/>
      <c r="E62" s="174"/>
      <c r="F62" s="174"/>
      <c r="G62" s="11" t="s">
        <v>23</v>
      </c>
      <c r="H62" s="72"/>
      <c r="I62" s="40"/>
      <c r="J62" s="40"/>
      <c r="K62" s="133"/>
      <c r="L62" s="72">
        <v>1211700</v>
      </c>
      <c r="M62" s="40">
        <f t="shared" ref="M62:M65" si="23">L62-O62</f>
        <v>1201700</v>
      </c>
      <c r="N62" s="40">
        <v>896800</v>
      </c>
      <c r="O62" s="133">
        <v>10000</v>
      </c>
      <c r="P62" s="52">
        <v>1410000</v>
      </c>
      <c r="Q62" s="132">
        <v>1430700</v>
      </c>
      <c r="R62" s="206"/>
      <c r="S62" s="208"/>
      <c r="T62" s="208"/>
      <c r="U62" s="209"/>
      <c r="V62" s="100"/>
    </row>
    <row r="63" spans="1:24" ht="16.5" customHeight="1">
      <c r="A63" s="170"/>
      <c r="B63" s="171"/>
      <c r="C63" s="172"/>
      <c r="D63" s="173"/>
      <c r="E63" s="174"/>
      <c r="F63" s="174"/>
      <c r="G63" s="33" t="s">
        <v>46</v>
      </c>
      <c r="H63" s="72"/>
      <c r="I63" s="40"/>
      <c r="J63" s="40"/>
      <c r="K63" s="133"/>
      <c r="L63" s="72"/>
      <c r="M63" s="40">
        <f t="shared" si="23"/>
        <v>0</v>
      </c>
      <c r="N63" s="40"/>
      <c r="O63" s="133"/>
      <c r="P63" s="52"/>
      <c r="Q63" s="132"/>
      <c r="R63" s="206"/>
      <c r="S63" s="208"/>
      <c r="T63" s="208"/>
      <c r="U63" s="209"/>
      <c r="V63" s="100"/>
    </row>
    <row r="64" spans="1:24" ht="16.5" customHeight="1">
      <c r="A64" s="170"/>
      <c r="B64" s="171"/>
      <c r="C64" s="172"/>
      <c r="D64" s="173"/>
      <c r="E64" s="174"/>
      <c r="F64" s="174"/>
      <c r="G64" s="11" t="s">
        <v>24</v>
      </c>
      <c r="H64" s="72"/>
      <c r="I64" s="40"/>
      <c r="J64" s="40"/>
      <c r="K64" s="133"/>
      <c r="L64" s="72">
        <v>83000</v>
      </c>
      <c r="M64" s="40">
        <f t="shared" si="23"/>
        <v>83000</v>
      </c>
      <c r="N64" s="40"/>
      <c r="O64" s="133"/>
      <c r="P64" s="52">
        <v>80000</v>
      </c>
      <c r="Q64" s="132">
        <v>82000</v>
      </c>
      <c r="R64" s="206"/>
      <c r="S64" s="208"/>
      <c r="T64" s="208"/>
      <c r="U64" s="209"/>
      <c r="V64" s="100"/>
    </row>
    <row r="65" spans="1:22" ht="16.5" customHeight="1">
      <c r="A65" s="158"/>
      <c r="B65" s="166"/>
      <c r="C65" s="160"/>
      <c r="D65" s="164"/>
      <c r="E65" s="162"/>
      <c r="F65" s="174"/>
      <c r="G65" s="104" t="s">
        <v>47</v>
      </c>
      <c r="H65" s="127"/>
      <c r="I65" s="40"/>
      <c r="J65" s="40"/>
      <c r="K65" s="135"/>
      <c r="L65" s="127"/>
      <c r="M65" s="40">
        <f t="shared" si="23"/>
        <v>0</v>
      </c>
      <c r="N65" s="40"/>
      <c r="O65" s="135"/>
      <c r="P65" s="108"/>
      <c r="Q65" s="134"/>
      <c r="R65" s="207"/>
      <c r="S65" s="109"/>
      <c r="T65" s="109"/>
      <c r="U65" s="126"/>
      <c r="V65" s="100"/>
    </row>
    <row r="66" spans="1:22" ht="16.5" customHeight="1">
      <c r="A66" s="170"/>
      <c r="B66" s="171"/>
      <c r="C66" s="172"/>
      <c r="D66" s="173"/>
      <c r="E66" s="174"/>
      <c r="F66" s="174"/>
      <c r="G66" s="7" t="s">
        <v>13</v>
      </c>
      <c r="H66" s="60">
        <f>SUM(H61:H65)</f>
        <v>0</v>
      </c>
      <c r="I66" s="47">
        <f t="shared" ref="I66:Q66" si="24">SUM(I61:I65)</f>
        <v>0</v>
      </c>
      <c r="J66" s="47">
        <f t="shared" si="24"/>
        <v>0</v>
      </c>
      <c r="K66" s="45">
        <f t="shared" si="24"/>
        <v>0</v>
      </c>
      <c r="L66" s="60">
        <f t="shared" si="24"/>
        <v>4035400</v>
      </c>
      <c r="M66" s="47">
        <f t="shared" si="24"/>
        <v>4016500</v>
      </c>
      <c r="N66" s="47">
        <f t="shared" si="24"/>
        <v>3512200</v>
      </c>
      <c r="O66" s="45">
        <f t="shared" si="24"/>
        <v>18900</v>
      </c>
      <c r="P66" s="60">
        <f t="shared" si="24"/>
        <v>4240000</v>
      </c>
      <c r="Q66" s="59">
        <f t="shared" si="24"/>
        <v>4376700</v>
      </c>
      <c r="R66" s="206"/>
      <c r="S66" s="59"/>
      <c r="T66" s="59"/>
      <c r="U66" s="48"/>
      <c r="V66" s="100"/>
    </row>
    <row r="67" spans="1:22" ht="16.5" customHeight="1">
      <c r="A67" s="170" t="s">
        <v>17</v>
      </c>
      <c r="B67" s="171" t="s">
        <v>17</v>
      </c>
      <c r="C67" s="172" t="s">
        <v>60</v>
      </c>
      <c r="D67" s="173" t="s">
        <v>102</v>
      </c>
      <c r="E67" s="174" t="s">
        <v>79</v>
      </c>
      <c r="F67" s="174" t="s">
        <v>98</v>
      </c>
      <c r="G67" s="8" t="s">
        <v>68</v>
      </c>
      <c r="H67" s="72"/>
      <c r="I67" s="40"/>
      <c r="J67" s="40"/>
      <c r="K67" s="133"/>
      <c r="L67" s="39">
        <v>50200</v>
      </c>
      <c r="M67" s="40">
        <f>L67-O67</f>
        <v>50200</v>
      </c>
      <c r="N67" s="41">
        <v>49500</v>
      </c>
      <c r="O67" s="133"/>
      <c r="P67" s="52">
        <v>51000</v>
      </c>
      <c r="Q67" s="132">
        <v>51000</v>
      </c>
      <c r="R67" s="213" t="s">
        <v>26</v>
      </c>
      <c r="S67" s="214">
        <v>4</v>
      </c>
      <c r="T67" s="214">
        <v>4</v>
      </c>
      <c r="U67" s="215">
        <v>4</v>
      </c>
      <c r="V67" s="100"/>
    </row>
    <row r="68" spans="1:22" ht="16.5" customHeight="1">
      <c r="A68" s="170"/>
      <c r="B68" s="171"/>
      <c r="C68" s="172"/>
      <c r="D68" s="173"/>
      <c r="E68" s="174"/>
      <c r="F68" s="174"/>
      <c r="G68" s="8" t="s">
        <v>23</v>
      </c>
      <c r="H68" s="72"/>
      <c r="I68" s="40"/>
      <c r="J68" s="40"/>
      <c r="K68" s="133"/>
      <c r="L68" s="39">
        <v>1243000</v>
      </c>
      <c r="M68" s="40">
        <f t="shared" ref="M68:M70" si="25">L68-O68</f>
        <v>1238000</v>
      </c>
      <c r="N68" s="41">
        <v>1075100</v>
      </c>
      <c r="O68" s="133">
        <v>5000</v>
      </c>
      <c r="P68" s="52">
        <v>1030000</v>
      </c>
      <c r="Q68" s="132">
        <v>1050000</v>
      </c>
      <c r="R68" s="213"/>
      <c r="S68" s="214"/>
      <c r="T68" s="214"/>
      <c r="U68" s="215"/>
      <c r="V68" s="100"/>
    </row>
    <row r="69" spans="1:22" ht="16.5" customHeight="1">
      <c r="A69" s="170"/>
      <c r="B69" s="171"/>
      <c r="C69" s="172"/>
      <c r="D69" s="173"/>
      <c r="E69" s="174"/>
      <c r="F69" s="174"/>
      <c r="G69" s="8" t="s">
        <v>46</v>
      </c>
      <c r="H69" s="72"/>
      <c r="I69" s="40"/>
      <c r="J69" s="40"/>
      <c r="K69" s="133"/>
      <c r="L69" s="39"/>
      <c r="M69" s="40">
        <f t="shared" si="25"/>
        <v>0</v>
      </c>
      <c r="N69" s="41"/>
      <c r="O69" s="133"/>
      <c r="P69" s="52"/>
      <c r="Q69" s="132"/>
      <c r="R69" s="213"/>
      <c r="S69" s="214"/>
      <c r="T69" s="214"/>
      <c r="U69" s="215"/>
      <c r="V69" s="100"/>
    </row>
    <row r="70" spans="1:22" ht="16.5" customHeight="1">
      <c r="A70" s="170"/>
      <c r="B70" s="171"/>
      <c r="C70" s="172"/>
      <c r="D70" s="173"/>
      <c r="E70" s="174"/>
      <c r="F70" s="174"/>
      <c r="G70" s="8" t="s">
        <v>24</v>
      </c>
      <c r="H70" s="72"/>
      <c r="I70" s="40"/>
      <c r="J70" s="40"/>
      <c r="K70" s="133"/>
      <c r="L70" s="39">
        <v>98600</v>
      </c>
      <c r="M70" s="40">
        <f t="shared" si="25"/>
        <v>98600</v>
      </c>
      <c r="N70" s="41">
        <v>37600</v>
      </c>
      <c r="O70" s="133"/>
      <c r="P70" s="52">
        <v>88600</v>
      </c>
      <c r="Q70" s="132">
        <v>89100</v>
      </c>
      <c r="R70" s="213"/>
      <c r="S70" s="214"/>
      <c r="T70" s="214"/>
      <c r="U70" s="215"/>
      <c r="V70" s="100"/>
    </row>
    <row r="71" spans="1:22" ht="27" customHeight="1" thickBot="1">
      <c r="A71" s="170"/>
      <c r="B71" s="171"/>
      <c r="C71" s="172"/>
      <c r="D71" s="173"/>
      <c r="E71" s="174"/>
      <c r="F71" s="174"/>
      <c r="G71" s="7" t="s">
        <v>13</v>
      </c>
      <c r="H71" s="114">
        <f t="shared" ref="H71:Q71" si="26">SUM(H67:H70)</f>
        <v>0</v>
      </c>
      <c r="I71" s="43">
        <f t="shared" si="26"/>
        <v>0</v>
      </c>
      <c r="J71" s="43">
        <f t="shared" si="26"/>
        <v>0</v>
      </c>
      <c r="K71" s="44">
        <f t="shared" si="26"/>
        <v>0</v>
      </c>
      <c r="L71" s="46">
        <f t="shared" si="26"/>
        <v>1391800</v>
      </c>
      <c r="M71" s="47">
        <f t="shared" si="26"/>
        <v>1386800</v>
      </c>
      <c r="N71" s="48">
        <f t="shared" si="26"/>
        <v>1162200</v>
      </c>
      <c r="O71" s="66">
        <f t="shared" si="26"/>
        <v>5000</v>
      </c>
      <c r="P71" s="45">
        <f t="shared" si="26"/>
        <v>1169600</v>
      </c>
      <c r="Q71" s="59">
        <f t="shared" si="26"/>
        <v>1190100</v>
      </c>
      <c r="R71" s="213"/>
      <c r="S71" s="59"/>
      <c r="T71" s="59"/>
      <c r="U71" s="66"/>
      <c r="V71" s="100"/>
    </row>
    <row r="72" spans="1:22" ht="27" customHeight="1" thickBot="1">
      <c r="A72" s="96" t="s">
        <v>17</v>
      </c>
      <c r="B72" s="19" t="s">
        <v>17</v>
      </c>
      <c r="C72" s="178" t="s">
        <v>14</v>
      </c>
      <c r="D72" s="179"/>
      <c r="E72" s="179"/>
      <c r="F72" s="179"/>
      <c r="G72" s="180"/>
      <c r="H72" s="69">
        <f t="shared" ref="H72:Q72" si="27">H16+H22+H25+H30+H32+H34+H40+H42+H45+H47+H49+H51+H53+H60+H66+H71</f>
        <v>12869902</v>
      </c>
      <c r="I72" s="69">
        <f t="shared" si="27"/>
        <v>12727676</v>
      </c>
      <c r="J72" s="69">
        <f t="shared" si="27"/>
        <v>10698596</v>
      </c>
      <c r="K72" s="69">
        <f t="shared" si="27"/>
        <v>142226</v>
      </c>
      <c r="L72" s="69">
        <f t="shared" si="27"/>
        <v>13403600</v>
      </c>
      <c r="M72" s="69">
        <f t="shared" si="27"/>
        <v>13351000</v>
      </c>
      <c r="N72" s="69">
        <f t="shared" si="27"/>
        <v>11474500</v>
      </c>
      <c r="O72" s="69">
        <f t="shared" si="27"/>
        <v>52600</v>
      </c>
      <c r="P72" s="69">
        <f t="shared" si="27"/>
        <v>13953400</v>
      </c>
      <c r="Q72" s="140">
        <f t="shared" si="27"/>
        <v>14379400</v>
      </c>
      <c r="R72" s="139" t="s">
        <v>20</v>
      </c>
      <c r="S72" s="26" t="s">
        <v>20</v>
      </c>
      <c r="T72" s="20" t="s">
        <v>20</v>
      </c>
      <c r="U72" s="27" t="s">
        <v>20</v>
      </c>
      <c r="V72" s="100"/>
    </row>
    <row r="73" spans="1:22" ht="29.25" customHeight="1" thickBot="1">
      <c r="A73" s="110" t="s">
        <v>17</v>
      </c>
      <c r="B73" s="111">
        <v>2</v>
      </c>
      <c r="C73" s="204" t="s">
        <v>35</v>
      </c>
      <c r="D73" s="204"/>
      <c r="E73" s="204"/>
      <c r="F73" s="204"/>
      <c r="G73" s="204"/>
      <c r="H73" s="204"/>
      <c r="I73" s="204"/>
      <c r="J73" s="204"/>
      <c r="K73" s="204"/>
      <c r="L73" s="204"/>
      <c r="M73" s="204"/>
      <c r="N73" s="204"/>
      <c r="O73" s="204"/>
      <c r="P73" s="204"/>
      <c r="Q73" s="204"/>
      <c r="R73" s="204"/>
      <c r="S73" s="204"/>
      <c r="T73" s="204"/>
      <c r="U73" s="205"/>
      <c r="V73" s="100"/>
    </row>
    <row r="74" spans="1:22" ht="14.25" customHeight="1">
      <c r="A74" s="196" t="s">
        <v>17</v>
      </c>
      <c r="B74" s="197" t="s">
        <v>18</v>
      </c>
      <c r="C74" s="198" t="s">
        <v>60</v>
      </c>
      <c r="D74" s="199" t="s">
        <v>58</v>
      </c>
      <c r="E74" s="200" t="s">
        <v>81</v>
      </c>
      <c r="F74" s="201" t="s">
        <v>103</v>
      </c>
      <c r="G74" s="16" t="s">
        <v>68</v>
      </c>
      <c r="H74" s="49">
        <v>57800</v>
      </c>
      <c r="I74" s="149">
        <f>H74-J74</f>
        <v>925</v>
      </c>
      <c r="J74" s="38">
        <v>56875</v>
      </c>
      <c r="K74" s="50">
        <v>0</v>
      </c>
      <c r="L74" s="49">
        <v>57900</v>
      </c>
      <c r="M74" s="149">
        <f>L74-O74</f>
        <v>57900</v>
      </c>
      <c r="N74" s="38">
        <v>56800</v>
      </c>
      <c r="O74" s="50"/>
      <c r="P74" s="128">
        <v>59000</v>
      </c>
      <c r="Q74" s="58">
        <v>60000</v>
      </c>
      <c r="R74" s="193" t="s">
        <v>39</v>
      </c>
      <c r="S74" s="210">
        <v>630</v>
      </c>
      <c r="T74" s="210">
        <v>650</v>
      </c>
      <c r="U74" s="210">
        <v>660</v>
      </c>
      <c r="V74" s="100"/>
    </row>
    <row r="75" spans="1:22" ht="14.25" customHeight="1">
      <c r="A75" s="159"/>
      <c r="B75" s="167"/>
      <c r="C75" s="161"/>
      <c r="D75" s="165"/>
      <c r="E75" s="163"/>
      <c r="F75" s="202"/>
      <c r="G75" s="25" t="s">
        <v>46</v>
      </c>
      <c r="H75" s="53">
        <v>1100</v>
      </c>
      <c r="I75" s="40">
        <f t="shared" ref="I75:I77" si="28">H75-J75</f>
        <v>700</v>
      </c>
      <c r="J75" s="54">
        <v>400</v>
      </c>
      <c r="K75" s="64"/>
      <c r="L75" s="53"/>
      <c r="M75" s="40"/>
      <c r="N75" s="54"/>
      <c r="O75" s="64"/>
      <c r="P75" s="129"/>
      <c r="Q75" s="131"/>
      <c r="R75" s="194"/>
      <c r="S75" s="211"/>
      <c r="T75" s="211"/>
      <c r="U75" s="211"/>
      <c r="V75" s="100"/>
    </row>
    <row r="76" spans="1:22" ht="15" customHeight="1">
      <c r="A76" s="170"/>
      <c r="B76" s="171"/>
      <c r="C76" s="172"/>
      <c r="D76" s="173"/>
      <c r="E76" s="174"/>
      <c r="F76" s="203"/>
      <c r="G76" s="8" t="s">
        <v>23</v>
      </c>
      <c r="H76" s="39">
        <v>141900</v>
      </c>
      <c r="I76" s="40">
        <f t="shared" si="28"/>
        <v>27700</v>
      </c>
      <c r="J76" s="40">
        <v>114200</v>
      </c>
      <c r="K76" s="51"/>
      <c r="L76" s="39">
        <v>143600</v>
      </c>
      <c r="M76" s="40">
        <f t="shared" ref="M76:M77" si="29">L76-O76</f>
        <v>143600</v>
      </c>
      <c r="N76" s="40">
        <v>119500</v>
      </c>
      <c r="O76" s="51"/>
      <c r="P76" s="72">
        <v>150000</v>
      </c>
      <c r="Q76" s="132">
        <v>160000</v>
      </c>
      <c r="R76" s="194"/>
      <c r="S76" s="211"/>
      <c r="T76" s="211"/>
      <c r="U76" s="211"/>
      <c r="V76" s="100"/>
    </row>
    <row r="77" spans="1:22" ht="19.5" customHeight="1">
      <c r="A77" s="170"/>
      <c r="B77" s="171"/>
      <c r="C77" s="172"/>
      <c r="D77" s="173"/>
      <c r="E77" s="174"/>
      <c r="F77" s="203"/>
      <c r="G77" s="8" t="s">
        <v>24</v>
      </c>
      <c r="H77" s="39">
        <v>846</v>
      </c>
      <c r="I77" s="54">
        <f t="shared" si="28"/>
        <v>846</v>
      </c>
      <c r="J77" s="40"/>
      <c r="K77" s="133">
        <v>0</v>
      </c>
      <c r="L77" s="39">
        <v>2000</v>
      </c>
      <c r="M77" s="54">
        <f t="shared" si="29"/>
        <v>2000</v>
      </c>
      <c r="N77" s="40"/>
      <c r="O77" s="133"/>
      <c r="P77" s="72">
        <v>2500</v>
      </c>
      <c r="Q77" s="132">
        <v>2500</v>
      </c>
      <c r="R77" s="194"/>
      <c r="S77" s="212"/>
      <c r="T77" s="212"/>
      <c r="U77" s="212"/>
      <c r="V77" s="100"/>
    </row>
    <row r="78" spans="1:22" ht="15" customHeight="1">
      <c r="A78" s="170"/>
      <c r="B78" s="171"/>
      <c r="C78" s="172"/>
      <c r="D78" s="173"/>
      <c r="E78" s="174"/>
      <c r="F78" s="203"/>
      <c r="G78" s="7" t="s">
        <v>13</v>
      </c>
      <c r="H78" s="60">
        <f t="shared" ref="H78:Q78" si="30">SUM(H74:H77)</f>
        <v>201646</v>
      </c>
      <c r="I78" s="47">
        <f t="shared" si="30"/>
        <v>30171</v>
      </c>
      <c r="J78" s="47">
        <f t="shared" si="30"/>
        <v>171475</v>
      </c>
      <c r="K78" s="45">
        <f t="shared" si="30"/>
        <v>0</v>
      </c>
      <c r="L78" s="46">
        <f t="shared" si="30"/>
        <v>203500</v>
      </c>
      <c r="M78" s="47">
        <f t="shared" si="30"/>
        <v>203500</v>
      </c>
      <c r="N78" s="48">
        <f t="shared" si="30"/>
        <v>176300</v>
      </c>
      <c r="O78" s="45">
        <f t="shared" si="30"/>
        <v>0</v>
      </c>
      <c r="P78" s="60">
        <f t="shared" si="30"/>
        <v>211500</v>
      </c>
      <c r="Q78" s="59">
        <f t="shared" si="30"/>
        <v>222500</v>
      </c>
      <c r="R78" s="195"/>
      <c r="S78" s="59"/>
      <c r="T78" s="59"/>
      <c r="U78" s="59"/>
      <c r="V78" s="100"/>
    </row>
    <row r="79" spans="1:22" ht="21.75" customHeight="1">
      <c r="A79" s="170" t="s">
        <v>17</v>
      </c>
      <c r="B79" s="171" t="s">
        <v>18</v>
      </c>
      <c r="C79" s="172" t="s">
        <v>61</v>
      </c>
      <c r="D79" s="173" t="s">
        <v>49</v>
      </c>
      <c r="E79" s="174" t="s">
        <v>78</v>
      </c>
      <c r="F79" s="174" t="s">
        <v>29</v>
      </c>
      <c r="G79" s="11" t="s">
        <v>23</v>
      </c>
      <c r="H79" s="39">
        <v>1092</v>
      </c>
      <c r="I79" s="52">
        <v>1092</v>
      </c>
      <c r="J79" s="62">
        <v>0</v>
      </c>
      <c r="K79" s="138">
        <v>0</v>
      </c>
      <c r="L79" s="39">
        <v>2000</v>
      </c>
      <c r="M79" s="52">
        <f>L79-O79</f>
        <v>2000</v>
      </c>
      <c r="N79" s="62">
        <v>0</v>
      </c>
      <c r="O79" s="138">
        <v>0</v>
      </c>
      <c r="P79" s="63">
        <v>3000</v>
      </c>
      <c r="Q79" s="137">
        <v>3000</v>
      </c>
      <c r="R79" s="191" t="s">
        <v>37</v>
      </c>
      <c r="S79" s="118">
        <v>15</v>
      </c>
      <c r="T79" s="99">
        <v>20</v>
      </c>
      <c r="U79" s="99">
        <v>20</v>
      </c>
      <c r="V79" s="100"/>
    </row>
    <row r="80" spans="1:22" ht="22.5" customHeight="1">
      <c r="A80" s="170"/>
      <c r="B80" s="171"/>
      <c r="C80" s="172"/>
      <c r="D80" s="173"/>
      <c r="E80" s="174"/>
      <c r="F80" s="174"/>
      <c r="G80" s="7" t="s">
        <v>13</v>
      </c>
      <c r="H80" s="46">
        <f t="shared" ref="H80:Q80" si="31">SUM(H79:H79)</f>
        <v>1092</v>
      </c>
      <c r="I80" s="45">
        <f t="shared" si="31"/>
        <v>1092</v>
      </c>
      <c r="J80" s="47">
        <f t="shared" si="31"/>
        <v>0</v>
      </c>
      <c r="K80" s="66">
        <f t="shared" si="31"/>
        <v>0</v>
      </c>
      <c r="L80" s="45">
        <f t="shared" si="31"/>
        <v>2000</v>
      </c>
      <c r="M80" s="47">
        <f t="shared" si="31"/>
        <v>2000</v>
      </c>
      <c r="N80" s="47">
        <f t="shared" si="31"/>
        <v>0</v>
      </c>
      <c r="O80" s="66">
        <f t="shared" si="31"/>
        <v>0</v>
      </c>
      <c r="P80" s="45">
        <f t="shared" si="31"/>
        <v>3000</v>
      </c>
      <c r="Q80" s="59">
        <f t="shared" si="31"/>
        <v>3000</v>
      </c>
      <c r="R80" s="192"/>
      <c r="S80" s="66"/>
      <c r="T80" s="59"/>
      <c r="U80" s="59"/>
      <c r="V80" s="100"/>
    </row>
    <row r="81" spans="1:35" ht="15.75" customHeight="1">
      <c r="A81" s="170" t="s">
        <v>17</v>
      </c>
      <c r="B81" s="171" t="s">
        <v>18</v>
      </c>
      <c r="C81" s="172" t="s">
        <v>62</v>
      </c>
      <c r="D81" s="173" t="s">
        <v>31</v>
      </c>
      <c r="E81" s="174" t="s">
        <v>82</v>
      </c>
      <c r="F81" s="174" t="s">
        <v>53</v>
      </c>
      <c r="G81" s="8" t="s">
        <v>40</v>
      </c>
      <c r="H81" s="72">
        <v>239786</v>
      </c>
      <c r="I81" s="40">
        <v>239786</v>
      </c>
      <c r="J81" s="40">
        <v>0</v>
      </c>
      <c r="K81" s="133">
        <v>0</v>
      </c>
      <c r="L81" s="72"/>
      <c r="M81" s="40"/>
      <c r="N81" s="40"/>
      <c r="O81" s="133"/>
      <c r="P81" s="52" t="s">
        <v>67</v>
      </c>
      <c r="Q81" s="150" t="s">
        <v>67</v>
      </c>
      <c r="R81" s="192" t="s">
        <v>38</v>
      </c>
      <c r="S81" s="151" t="s">
        <v>67</v>
      </c>
      <c r="T81" s="98"/>
      <c r="U81" s="98"/>
      <c r="V81" s="100"/>
    </row>
    <row r="82" spans="1:35" ht="19.5" customHeight="1" thickBot="1">
      <c r="A82" s="170"/>
      <c r="B82" s="171"/>
      <c r="C82" s="172"/>
      <c r="D82" s="173"/>
      <c r="E82" s="174"/>
      <c r="F82" s="174"/>
      <c r="G82" s="7" t="s">
        <v>13</v>
      </c>
      <c r="H82" s="42">
        <f t="shared" ref="H82:O82" si="32">SUM(H81)</f>
        <v>239786</v>
      </c>
      <c r="I82" s="71">
        <f t="shared" si="32"/>
        <v>239786</v>
      </c>
      <c r="J82" s="43">
        <f t="shared" si="32"/>
        <v>0</v>
      </c>
      <c r="K82" s="82">
        <f t="shared" si="32"/>
        <v>0</v>
      </c>
      <c r="L82" s="71">
        <v>0</v>
      </c>
      <c r="M82" s="43">
        <v>0</v>
      </c>
      <c r="N82" s="43">
        <f t="shared" si="32"/>
        <v>0</v>
      </c>
      <c r="O82" s="82">
        <f t="shared" si="32"/>
        <v>0</v>
      </c>
      <c r="P82" s="45">
        <v>0</v>
      </c>
      <c r="Q82" s="130">
        <v>0</v>
      </c>
      <c r="R82" s="192"/>
      <c r="S82" s="66"/>
      <c r="T82" s="59"/>
      <c r="U82" s="59"/>
      <c r="V82" s="100"/>
    </row>
    <row r="83" spans="1:35" ht="12.75" customHeight="1" thickBot="1">
      <c r="A83" s="18" t="s">
        <v>17</v>
      </c>
      <c r="B83" s="19" t="s">
        <v>18</v>
      </c>
      <c r="C83" s="178" t="s">
        <v>14</v>
      </c>
      <c r="D83" s="179"/>
      <c r="E83" s="179"/>
      <c r="F83" s="179"/>
      <c r="G83" s="180"/>
      <c r="H83" s="69">
        <f>SUM(H78,H80,H82)</f>
        <v>442524</v>
      </c>
      <c r="I83" s="87">
        <f t="shared" ref="I83:Q83" si="33">SUM(I78,I80,I82)</f>
        <v>271049</v>
      </c>
      <c r="J83" s="87">
        <f t="shared" si="33"/>
        <v>171475</v>
      </c>
      <c r="K83" s="85">
        <f t="shared" si="33"/>
        <v>0</v>
      </c>
      <c r="L83" s="69">
        <f t="shared" si="33"/>
        <v>205500</v>
      </c>
      <c r="M83" s="87">
        <f t="shared" si="33"/>
        <v>205500</v>
      </c>
      <c r="N83" s="87">
        <f t="shared" si="33"/>
        <v>176300</v>
      </c>
      <c r="O83" s="89">
        <f t="shared" si="33"/>
        <v>0</v>
      </c>
      <c r="P83" s="69">
        <f t="shared" si="33"/>
        <v>214500</v>
      </c>
      <c r="Q83" s="140">
        <f t="shared" si="33"/>
        <v>225500</v>
      </c>
      <c r="R83" s="139" t="s">
        <v>20</v>
      </c>
      <c r="S83" s="26" t="s">
        <v>20</v>
      </c>
      <c r="T83" s="20" t="s">
        <v>20</v>
      </c>
      <c r="U83" s="27" t="s">
        <v>20</v>
      </c>
    </row>
    <row r="84" spans="1:35" ht="12" thickBot="1">
      <c r="A84" s="18" t="s">
        <v>17</v>
      </c>
      <c r="B84" s="182" t="s">
        <v>15</v>
      </c>
      <c r="C84" s="182"/>
      <c r="D84" s="182"/>
      <c r="E84" s="182"/>
      <c r="F84" s="182"/>
      <c r="G84" s="183"/>
      <c r="H84" s="93">
        <f>SUM(H83,H72)</f>
        <v>13312426</v>
      </c>
      <c r="I84" s="93">
        <f t="shared" ref="I84:Q84" si="34">SUM(I83,I72)</f>
        <v>12998725</v>
      </c>
      <c r="J84" s="93">
        <f t="shared" si="34"/>
        <v>10870071</v>
      </c>
      <c r="K84" s="93">
        <f t="shared" si="34"/>
        <v>142226</v>
      </c>
      <c r="L84" s="93">
        <f t="shared" si="34"/>
        <v>13609100</v>
      </c>
      <c r="M84" s="93">
        <f t="shared" si="34"/>
        <v>13556500</v>
      </c>
      <c r="N84" s="93">
        <f t="shared" si="34"/>
        <v>11650800</v>
      </c>
      <c r="O84" s="93">
        <f t="shared" si="34"/>
        <v>52600</v>
      </c>
      <c r="P84" s="93">
        <f t="shared" si="34"/>
        <v>14167900</v>
      </c>
      <c r="Q84" s="141">
        <f t="shared" si="34"/>
        <v>14604900</v>
      </c>
      <c r="R84" s="28" t="s">
        <v>20</v>
      </c>
      <c r="S84" s="30" t="s">
        <v>20</v>
      </c>
      <c r="T84" s="28" t="s">
        <v>20</v>
      </c>
      <c r="U84" s="21" t="s">
        <v>20</v>
      </c>
      <c r="V84" s="100"/>
      <c r="W84" s="100"/>
      <c r="X84" s="100"/>
      <c r="Y84" s="100"/>
      <c r="Z84" s="100"/>
      <c r="AA84" s="100"/>
      <c r="AB84" s="100"/>
      <c r="AC84" s="100"/>
      <c r="AD84" s="100"/>
      <c r="AE84" s="100"/>
      <c r="AF84" s="100"/>
      <c r="AG84" s="100"/>
      <c r="AH84" s="100"/>
      <c r="AI84" s="100"/>
    </row>
    <row r="85" spans="1:35" ht="12" thickBot="1">
      <c r="A85" s="184" t="s">
        <v>16</v>
      </c>
      <c r="B85" s="185"/>
      <c r="C85" s="185"/>
      <c r="D85" s="185"/>
      <c r="E85" s="185"/>
      <c r="F85" s="185"/>
      <c r="G85" s="186"/>
      <c r="H85" s="92">
        <f t="shared" ref="H85:Q85" si="35">SUM(H84)</f>
        <v>13312426</v>
      </c>
      <c r="I85" s="94">
        <f t="shared" si="35"/>
        <v>12998725</v>
      </c>
      <c r="J85" s="94">
        <f t="shared" si="35"/>
        <v>10870071</v>
      </c>
      <c r="K85" s="91">
        <f t="shared" si="35"/>
        <v>142226</v>
      </c>
      <c r="L85" s="92">
        <f t="shared" si="35"/>
        <v>13609100</v>
      </c>
      <c r="M85" s="94">
        <f t="shared" si="35"/>
        <v>13556500</v>
      </c>
      <c r="N85" s="94">
        <f t="shared" si="35"/>
        <v>11650800</v>
      </c>
      <c r="O85" s="95">
        <f t="shared" si="35"/>
        <v>52600</v>
      </c>
      <c r="P85" s="57">
        <f t="shared" si="35"/>
        <v>14167900</v>
      </c>
      <c r="Q85" s="142">
        <f t="shared" si="35"/>
        <v>14604900</v>
      </c>
      <c r="R85" s="29" t="s">
        <v>20</v>
      </c>
      <c r="S85" s="31" t="s">
        <v>20</v>
      </c>
      <c r="T85" s="29" t="s">
        <v>20</v>
      </c>
      <c r="U85" s="10" t="s">
        <v>20</v>
      </c>
      <c r="V85" s="100"/>
      <c r="W85" s="100"/>
      <c r="X85" s="100"/>
      <c r="Y85" s="100"/>
      <c r="Z85" s="100"/>
      <c r="AA85" s="100"/>
      <c r="AB85" s="100"/>
      <c r="AC85" s="100"/>
      <c r="AD85" s="100"/>
      <c r="AE85" s="100"/>
      <c r="AF85" s="100"/>
      <c r="AG85" s="100"/>
      <c r="AH85" s="100"/>
      <c r="AI85" s="100"/>
    </row>
    <row r="86" spans="1:35">
      <c r="A86" s="100"/>
      <c r="B86" s="100"/>
      <c r="C86" s="100"/>
      <c r="D86" s="100"/>
      <c r="E86" s="100"/>
      <c r="F86" s="3"/>
      <c r="G86" s="100"/>
      <c r="H86" s="4"/>
      <c r="I86" s="4"/>
      <c r="J86" s="4"/>
      <c r="K86" s="4"/>
      <c r="L86" s="4"/>
      <c r="M86" s="4"/>
      <c r="N86" s="4"/>
      <c r="O86" s="4"/>
    </row>
    <row r="87" spans="1:35" ht="11.25" customHeight="1">
      <c r="A87" s="100"/>
      <c r="B87" s="100"/>
      <c r="C87" s="100"/>
      <c r="D87" s="187"/>
      <c r="E87" s="188"/>
      <c r="F87" s="188"/>
      <c r="G87" s="188"/>
      <c r="H87" s="188"/>
      <c r="I87" s="188"/>
      <c r="J87" s="188"/>
      <c r="K87" s="188"/>
      <c r="L87" s="188"/>
      <c r="M87" s="188"/>
      <c r="N87" s="188"/>
      <c r="O87" s="4"/>
    </row>
    <row r="88" spans="1:35" ht="13.5" customHeight="1">
      <c r="H88" s="12"/>
      <c r="I88" s="70"/>
      <c r="J88" s="70"/>
      <c r="K88" s="70"/>
      <c r="L88" s="70"/>
      <c r="M88" s="70"/>
      <c r="N88" s="70"/>
      <c r="O88" s="70"/>
      <c r="P88" s="12"/>
      <c r="Q88" s="12"/>
      <c r="R88" s="12"/>
    </row>
    <row r="89" spans="1:35" ht="13.5" customHeight="1">
      <c r="A89" s="189"/>
      <c r="B89" s="190"/>
      <c r="C89" s="168"/>
      <c r="D89" s="168"/>
      <c r="E89" s="168"/>
      <c r="F89" s="168"/>
      <c r="G89" s="154"/>
      <c r="H89" s="155"/>
      <c r="I89" s="155"/>
      <c r="J89" s="155"/>
      <c r="K89" s="155"/>
      <c r="L89" s="155"/>
      <c r="M89" s="155"/>
      <c r="N89" s="155"/>
      <c r="O89" s="155"/>
      <c r="P89" s="155"/>
      <c r="Q89" s="155"/>
      <c r="R89" s="70"/>
    </row>
    <row r="90" spans="1:35" ht="13.5" customHeight="1">
      <c r="A90" s="190"/>
      <c r="B90" s="190"/>
      <c r="C90" s="168"/>
      <c r="D90" s="168"/>
      <c r="E90" s="168"/>
      <c r="F90" s="168"/>
      <c r="G90" s="154"/>
      <c r="H90" s="155"/>
      <c r="I90" s="155"/>
      <c r="J90" s="155"/>
      <c r="K90" s="155"/>
      <c r="L90" s="155"/>
      <c r="M90" s="155"/>
      <c r="N90" s="155"/>
      <c r="O90" s="155"/>
      <c r="P90" s="155"/>
      <c r="Q90" s="155"/>
      <c r="R90" s="70"/>
      <c r="W90" s="148"/>
      <c r="X90" s="148"/>
    </row>
    <row r="91" spans="1:35" ht="13.5" customHeight="1">
      <c r="A91" s="190"/>
      <c r="B91" s="190"/>
      <c r="C91" s="168"/>
      <c r="D91" s="168"/>
      <c r="E91" s="168"/>
      <c r="F91" s="168"/>
      <c r="G91" s="154"/>
      <c r="H91" s="155"/>
      <c r="I91" s="155"/>
      <c r="J91" s="155"/>
      <c r="K91" s="155"/>
      <c r="L91" s="155"/>
      <c r="M91" s="155"/>
      <c r="N91" s="155"/>
      <c r="O91" s="155"/>
      <c r="P91" s="155"/>
      <c r="Q91" s="155"/>
      <c r="R91" s="70"/>
    </row>
    <row r="92" spans="1:35" ht="13.5" customHeight="1">
      <c r="A92" s="190"/>
      <c r="B92" s="190"/>
      <c r="C92" s="168"/>
      <c r="D92" s="168"/>
      <c r="E92" s="168"/>
      <c r="F92" s="168"/>
      <c r="G92" s="154"/>
      <c r="H92" s="155"/>
      <c r="I92" s="155"/>
      <c r="J92" s="155"/>
      <c r="K92" s="155"/>
      <c r="L92" s="155"/>
      <c r="M92" s="155"/>
      <c r="N92" s="155"/>
      <c r="O92" s="155"/>
      <c r="P92" s="155"/>
      <c r="Q92" s="155"/>
      <c r="R92" s="70"/>
    </row>
    <row r="93" spans="1:35">
      <c r="A93" s="190"/>
      <c r="B93" s="190"/>
      <c r="C93" s="168"/>
      <c r="D93" s="168"/>
      <c r="E93" s="168"/>
      <c r="F93" s="168"/>
      <c r="G93" s="154"/>
      <c r="H93" s="155"/>
      <c r="I93" s="155"/>
      <c r="J93" s="155"/>
      <c r="K93" s="155"/>
      <c r="L93" s="155"/>
      <c r="M93" s="155"/>
      <c r="N93" s="155"/>
      <c r="O93" s="155"/>
      <c r="P93" s="155"/>
      <c r="Q93" s="155"/>
      <c r="R93" s="70"/>
    </row>
    <row r="94" spans="1:35">
      <c r="A94" s="190"/>
      <c r="B94" s="190"/>
      <c r="C94" s="168"/>
      <c r="D94" s="168"/>
      <c r="E94" s="168"/>
      <c r="F94" s="168"/>
      <c r="G94" s="154"/>
      <c r="H94" s="155"/>
      <c r="I94" s="155"/>
      <c r="J94" s="155"/>
      <c r="K94" s="155"/>
      <c r="L94" s="155"/>
      <c r="M94" s="155"/>
      <c r="N94" s="155"/>
      <c r="O94" s="155"/>
      <c r="P94" s="155"/>
      <c r="Q94" s="155"/>
      <c r="R94" s="70"/>
    </row>
    <row r="95" spans="1:35">
      <c r="A95" s="190"/>
      <c r="B95" s="190"/>
      <c r="C95" s="169"/>
      <c r="D95" s="169"/>
      <c r="E95" s="169"/>
      <c r="F95" s="169"/>
      <c r="G95" s="154"/>
      <c r="H95" s="155"/>
      <c r="I95" s="155"/>
      <c r="J95" s="155"/>
      <c r="K95" s="155"/>
      <c r="L95" s="155"/>
      <c r="M95" s="155"/>
      <c r="N95" s="155"/>
      <c r="O95" s="155"/>
      <c r="P95" s="156"/>
      <c r="Q95" s="155"/>
      <c r="R95" s="70"/>
    </row>
    <row r="96" spans="1:35">
      <c r="A96" s="190"/>
      <c r="B96" s="190"/>
      <c r="C96" s="181"/>
      <c r="D96" s="181"/>
      <c r="E96" s="181"/>
      <c r="F96" s="181"/>
      <c r="G96" s="181"/>
      <c r="H96" s="157"/>
      <c r="I96" s="157"/>
      <c r="J96" s="157"/>
      <c r="K96" s="157"/>
      <c r="L96" s="157"/>
      <c r="M96" s="157"/>
      <c r="N96" s="157"/>
      <c r="O96" s="157"/>
      <c r="P96" s="157"/>
      <c r="Q96" s="157"/>
      <c r="R96" s="12"/>
    </row>
    <row r="97" spans="4:21"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2"/>
    </row>
    <row r="98" spans="4:21">
      <c r="D98" s="15"/>
      <c r="H98" s="12"/>
      <c r="I98" s="22"/>
      <c r="J98" s="12"/>
      <c r="K98" s="12"/>
      <c r="L98" s="22"/>
      <c r="M98" s="12"/>
      <c r="N98" s="12"/>
      <c r="O98" s="12"/>
      <c r="P98" s="12"/>
      <c r="Q98" s="12"/>
      <c r="R98" s="12"/>
      <c r="U98" s="147"/>
    </row>
    <row r="99" spans="4:21">
      <c r="D99" s="15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</row>
    <row r="100" spans="4:21"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</row>
    <row r="101" spans="4:21">
      <c r="F101" s="32"/>
    </row>
  </sheetData>
  <mergeCells count="203">
    <mergeCell ref="R1:U1"/>
    <mergeCell ref="A2:U2"/>
    <mergeCell ref="A3:U3"/>
    <mergeCell ref="A4:U4"/>
    <mergeCell ref="A5:U5"/>
    <mergeCell ref="A6:U6"/>
    <mergeCell ref="A7:U7"/>
    <mergeCell ref="A8:A10"/>
    <mergeCell ref="B8:B10"/>
    <mergeCell ref="C8:C10"/>
    <mergeCell ref="D8:D10"/>
    <mergeCell ref="E8:E10"/>
    <mergeCell ref="F8:F10"/>
    <mergeCell ref="G8:G10"/>
    <mergeCell ref="H8:K8"/>
    <mergeCell ref="L8:O8"/>
    <mergeCell ref="S9:U9"/>
    <mergeCell ref="P8:P10"/>
    <mergeCell ref="Q8:Q10"/>
    <mergeCell ref="R8:U8"/>
    <mergeCell ref="H9:H10"/>
    <mergeCell ref="I9:J9"/>
    <mergeCell ref="K9:K10"/>
    <mergeCell ref="L9:L10"/>
    <mergeCell ref="M9:N9"/>
    <mergeCell ref="O9:O10"/>
    <mergeCell ref="R9:R10"/>
    <mergeCell ref="F15:F16"/>
    <mergeCell ref="R15:R16"/>
    <mergeCell ref="A17:A22"/>
    <mergeCell ref="B17:B22"/>
    <mergeCell ref="C17:C22"/>
    <mergeCell ref="D17:D22"/>
    <mergeCell ref="E17:E22"/>
    <mergeCell ref="F17:F22"/>
    <mergeCell ref="R17:R22"/>
    <mergeCell ref="A11:U11"/>
    <mergeCell ref="A12:U12"/>
    <mergeCell ref="B13:U13"/>
    <mergeCell ref="C14:U14"/>
    <mergeCell ref="A15:A16"/>
    <mergeCell ref="B15:B16"/>
    <mergeCell ref="C15:C16"/>
    <mergeCell ref="D15:D16"/>
    <mergeCell ref="E15:E16"/>
    <mergeCell ref="S17:S21"/>
    <mergeCell ref="T17:T21"/>
    <mergeCell ref="U17:U21"/>
    <mergeCell ref="R33:R34"/>
    <mergeCell ref="S35:S38"/>
    <mergeCell ref="T35:T38"/>
    <mergeCell ref="U23:U24"/>
    <mergeCell ref="U26:U29"/>
    <mergeCell ref="R31:R32"/>
    <mergeCell ref="A26:A30"/>
    <mergeCell ref="B26:B30"/>
    <mergeCell ref="C26:C30"/>
    <mergeCell ref="D26:D30"/>
    <mergeCell ref="E26:E30"/>
    <mergeCell ref="F26:F30"/>
    <mergeCell ref="R26:R30"/>
    <mergeCell ref="S26:S29"/>
    <mergeCell ref="T26:T29"/>
    <mergeCell ref="A23:A25"/>
    <mergeCell ref="B23:B25"/>
    <mergeCell ref="C23:C25"/>
    <mergeCell ref="D23:D25"/>
    <mergeCell ref="E23:E25"/>
    <mergeCell ref="F23:F25"/>
    <mergeCell ref="R23:R25"/>
    <mergeCell ref="S23:S24"/>
    <mergeCell ref="T23:T24"/>
    <mergeCell ref="R35:R40"/>
    <mergeCell ref="R46:R47"/>
    <mergeCell ref="U35:U38"/>
    <mergeCell ref="A41:A42"/>
    <mergeCell ref="B41:B42"/>
    <mergeCell ref="C41:C42"/>
    <mergeCell ref="D41:D42"/>
    <mergeCell ref="E41:E42"/>
    <mergeCell ref="F41:F42"/>
    <mergeCell ref="A35:A40"/>
    <mergeCell ref="B35:B40"/>
    <mergeCell ref="C35:C40"/>
    <mergeCell ref="D35:D40"/>
    <mergeCell ref="E35:E40"/>
    <mergeCell ref="F35:F40"/>
    <mergeCell ref="R41:R42"/>
    <mergeCell ref="R48:R49"/>
    <mergeCell ref="A46:A47"/>
    <mergeCell ref="B46:B47"/>
    <mergeCell ref="C46:C47"/>
    <mergeCell ref="D46:D47"/>
    <mergeCell ref="E46:E47"/>
    <mergeCell ref="F46:F47"/>
    <mergeCell ref="A43:A45"/>
    <mergeCell ref="B43:B45"/>
    <mergeCell ref="C43:C45"/>
    <mergeCell ref="D43:D45"/>
    <mergeCell ref="E43:E45"/>
    <mergeCell ref="F43:F45"/>
    <mergeCell ref="R43:R45"/>
    <mergeCell ref="R50:R51"/>
    <mergeCell ref="A52:A53"/>
    <mergeCell ref="B52:B53"/>
    <mergeCell ref="C52:C53"/>
    <mergeCell ref="D52:D53"/>
    <mergeCell ref="E52:E53"/>
    <mergeCell ref="F52:F53"/>
    <mergeCell ref="R52:R53"/>
    <mergeCell ref="A50:A51"/>
    <mergeCell ref="B50:B51"/>
    <mergeCell ref="C50:C51"/>
    <mergeCell ref="D50:D51"/>
    <mergeCell ref="E50:E51"/>
    <mergeCell ref="F50:F51"/>
    <mergeCell ref="R54:R60"/>
    <mergeCell ref="S54:S58"/>
    <mergeCell ref="T54:T58"/>
    <mergeCell ref="R67:R71"/>
    <mergeCell ref="S67:S70"/>
    <mergeCell ref="T67:T70"/>
    <mergeCell ref="U54:U58"/>
    <mergeCell ref="A61:A66"/>
    <mergeCell ref="B61:B66"/>
    <mergeCell ref="C61:C66"/>
    <mergeCell ref="D61:D66"/>
    <mergeCell ref="E61:E66"/>
    <mergeCell ref="F61:F66"/>
    <mergeCell ref="A54:A60"/>
    <mergeCell ref="B54:B60"/>
    <mergeCell ref="C54:C60"/>
    <mergeCell ref="D54:D60"/>
    <mergeCell ref="E54:E60"/>
    <mergeCell ref="F54:F60"/>
    <mergeCell ref="U67:U70"/>
    <mergeCell ref="C73:U73"/>
    <mergeCell ref="R61:R66"/>
    <mergeCell ref="S61:S64"/>
    <mergeCell ref="T61:T64"/>
    <mergeCell ref="U61:U64"/>
    <mergeCell ref="S74:S77"/>
    <mergeCell ref="T74:T77"/>
    <mergeCell ref="U74:U77"/>
    <mergeCell ref="C67:C71"/>
    <mergeCell ref="D67:D71"/>
    <mergeCell ref="E67:E71"/>
    <mergeCell ref="F67:F71"/>
    <mergeCell ref="R79:R80"/>
    <mergeCell ref="A81:A82"/>
    <mergeCell ref="B81:B82"/>
    <mergeCell ref="C81:C82"/>
    <mergeCell ref="D81:D82"/>
    <mergeCell ref="E81:E82"/>
    <mergeCell ref="F81:F82"/>
    <mergeCell ref="R81:R82"/>
    <mergeCell ref="R74:R78"/>
    <mergeCell ref="A79:A80"/>
    <mergeCell ref="B79:B80"/>
    <mergeCell ref="C79:C80"/>
    <mergeCell ref="D79:D80"/>
    <mergeCell ref="E79:E80"/>
    <mergeCell ref="F79:F80"/>
    <mergeCell ref="A74:A78"/>
    <mergeCell ref="B74:B78"/>
    <mergeCell ref="C74:C78"/>
    <mergeCell ref="D74:D78"/>
    <mergeCell ref="E74:E78"/>
    <mergeCell ref="F74:F78"/>
    <mergeCell ref="C96:G96"/>
    <mergeCell ref="C83:G83"/>
    <mergeCell ref="B84:G84"/>
    <mergeCell ref="A85:G85"/>
    <mergeCell ref="D87:N87"/>
    <mergeCell ref="A89:B96"/>
    <mergeCell ref="C89:F89"/>
    <mergeCell ref="C90:F90"/>
    <mergeCell ref="C91:F91"/>
    <mergeCell ref="C92:F92"/>
    <mergeCell ref="A31:A32"/>
    <mergeCell ref="C31:C32"/>
    <mergeCell ref="E31:E32"/>
    <mergeCell ref="F31:F32"/>
    <mergeCell ref="D31:D32"/>
    <mergeCell ref="B31:B32"/>
    <mergeCell ref="C93:F93"/>
    <mergeCell ref="C94:F94"/>
    <mergeCell ref="C95:F95"/>
    <mergeCell ref="A67:A71"/>
    <mergeCell ref="B67:B71"/>
    <mergeCell ref="A48:A49"/>
    <mergeCell ref="B48:B49"/>
    <mergeCell ref="C48:C49"/>
    <mergeCell ref="D48:D49"/>
    <mergeCell ref="E48:E49"/>
    <mergeCell ref="F48:F49"/>
    <mergeCell ref="A33:A34"/>
    <mergeCell ref="B33:B34"/>
    <mergeCell ref="C33:C34"/>
    <mergeCell ref="D33:D34"/>
    <mergeCell ref="E33:E34"/>
    <mergeCell ref="F33:F34"/>
    <mergeCell ref="C72:G72"/>
  </mergeCells>
  <conditionalFormatting sqref="R1">
    <cfRule type="cellIs" dxfId="0" priority="1" stopIfTrue="1" operator="equal">
      <formula>0</formula>
    </cfRule>
  </conditionalFormatting>
  <printOptions horizontalCentered="1"/>
  <pageMargins left="0.39370078740157483" right="0.19685039370078741" top="1.5748031496062993" bottom="0.39370078740157483" header="0.59055118110236227" footer="0.51181102362204722"/>
  <pageSetup paperSize="9" scale="75" orientation="landscape" r:id="rId1"/>
  <headerFooter alignWithMargins="0">
    <oddHeader>&amp;C&amp;P</oddHeader>
  </headerFooter>
  <rowBreaks count="1" manualBreakCount="1">
    <brk id="22" max="2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1 pr. </vt:lpstr>
      <vt:lpstr>'1 pr. '!Print_Area</vt:lpstr>
      <vt:lpstr>'1 pr. 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User</cp:lastModifiedBy>
  <cp:lastPrinted>2021-01-29T09:45:09Z</cp:lastPrinted>
  <dcterms:created xsi:type="dcterms:W3CDTF">1996-10-14T23:33:28Z</dcterms:created>
  <dcterms:modified xsi:type="dcterms:W3CDTF">2021-01-29T09:45:41Z</dcterms:modified>
</cp:coreProperties>
</file>