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510" windowWidth="20730" windowHeight="8940"/>
  </bookViews>
  <sheets>
    <sheet name="3 pr." sheetId="1" r:id="rId1"/>
  </sheets>
  <calcPr calcId="125725"/>
  <extLst>
    <ext uri="GoogleSheetsCustomDataVersion1">
      <go:sheetsCustomData xmlns:go="http://customooxmlschemas.google.com/" r:id="rId5" roundtripDataSignature="AMtx7miH9RkJeO5jPp6w/9lGl+B9doTi7w=="/>
    </ext>
  </extLst>
</workbook>
</file>

<file path=xl/calcChain.xml><?xml version="1.0" encoding="utf-8"?>
<calcChain xmlns="http://schemas.openxmlformats.org/spreadsheetml/2006/main">
  <c r="Q53" i="1"/>
  <c r="Q54" s="1"/>
  <c r="Q55" s="1"/>
  <c r="P53"/>
  <c r="P54" s="1"/>
  <c r="P55" s="1"/>
  <c r="O53"/>
  <c r="N53"/>
  <c r="M53"/>
  <c r="L53"/>
  <c r="L54" s="1"/>
  <c r="L55" s="1"/>
  <c r="R52"/>
  <c r="J48"/>
  <c r="I48"/>
  <c r="H48"/>
  <c r="J46"/>
  <c r="I46"/>
  <c r="H46"/>
  <c r="R44"/>
  <c r="J44"/>
  <c r="V40"/>
  <c r="U40"/>
  <c r="T40"/>
  <c r="R40"/>
  <c r="P40"/>
  <c r="O40"/>
  <c r="N40"/>
  <c r="M40"/>
  <c r="L40"/>
  <c r="K40"/>
  <c r="J40"/>
  <c r="I40"/>
  <c r="R38"/>
  <c r="P38"/>
  <c r="O38"/>
  <c r="N38"/>
  <c r="M38"/>
  <c r="K38"/>
  <c r="J38"/>
  <c r="I38"/>
  <c r="H38"/>
  <c r="R36"/>
  <c r="K28"/>
  <c r="Q24"/>
  <c r="P24"/>
  <c r="O24"/>
  <c r="O36" s="1"/>
  <c r="N24"/>
  <c r="M24"/>
  <c r="M36" s="1"/>
  <c r="M54" s="1"/>
  <c r="M55" s="1"/>
  <c r="L24"/>
  <c r="K24"/>
  <c r="J24"/>
  <c r="I24"/>
  <c r="H24"/>
  <c r="K18"/>
  <c r="K36" s="1"/>
  <c r="K54" s="1"/>
  <c r="K55" s="1"/>
  <c r="J18"/>
  <c r="J36" s="1"/>
  <c r="J54" s="1"/>
  <c r="J55" s="1"/>
  <c r="I18"/>
  <c r="I36" s="1"/>
  <c r="H16"/>
  <c r="H15"/>
  <c r="H53" l="1"/>
  <c r="O54"/>
  <c r="O55" s="1"/>
  <c r="I53"/>
  <c r="I54" s="1"/>
  <c r="H18"/>
  <c r="H36" s="1"/>
  <c r="H54" s="1"/>
  <c r="H55" s="1"/>
  <c r="R53"/>
  <c r="R54" s="1"/>
  <c r="R55" s="1"/>
  <c r="I55" l="1"/>
</calcChain>
</file>

<file path=xl/sharedStrings.xml><?xml version="1.0" encoding="utf-8"?>
<sst xmlns="http://schemas.openxmlformats.org/spreadsheetml/2006/main" count="192" uniqueCount="91">
  <si>
    <t>1 lentelė</t>
  </si>
  <si>
    <t>(savivaldybės, padalinio, įstaigos pavadinimas)</t>
  </si>
  <si>
    <t>KULTŪROS, SPORTO, JAUNIMO IR BENDRUOMENĖS VEIKLOS AKTYVINIMO PROGRAMOS NR. 3</t>
  </si>
  <si>
    <t xml:space="preserve"> TIKSLŲ, UŽDAVINIŲ, PRIEMONIŲ ASIGNAVIMŲ IR PRODUKTO VERTINIMO KRITERIJŲ SUVESTINĖ</t>
  </si>
  <si>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</si>
  <si>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</si>
  <si>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</si>
  <si>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</si>
  <si>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</si>
  <si>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</si>
  <si>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</si>
  <si>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2020-ųjų m. asignavimai,Eur</t>
  </si>
  <si>
    <t>2021-ųjų m. asignavimai,Eur</t>
  </si>
  <si>
    <t>2022-ųjų m. asignavimų projektas</t>
  </si>
  <si>
    <t>2023 ųjų m. asignavimų projektas</t>
  </si>
  <si>
    <t>Uždavinio vertinimo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</si>
  <si>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</si>
  <si>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</si>
  <si>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</si>
  <si>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</si>
  <si>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</si>
  <si>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</si>
  <si>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2021-iesiems m.</t>
  </si>
  <si>
    <t xml:space="preserve">2022-iesiems m. </t>
  </si>
  <si>
    <t>2023-iesiems m.</t>
  </si>
  <si>
    <t xml:space="preserve">2 Strateginis tikslas. Efektyviai spręsti gyventojų problemas, aktyvinti bendruomeninę, kultūrinę ir sportinę veiklą </t>
  </si>
  <si>
    <t>3 Programa. Kultūros, sporto, jaunimo ir bendruomenės veiklos aktyvinimo programa</t>
  </si>
  <si>
    <t>1</t>
  </si>
  <si>
    <t>Skatinti gyventojų kultūrinį ir fizinį aktyvumą, remti bendruomeninių ir jaunimo organizacijų veiklą</t>
  </si>
  <si>
    <t>Teikti kokybiškas ir prieinamas kultūros paslaugas, formuoti teigiamą savivaldybės įvaizdį</t>
  </si>
  <si>
    <t>Kultūrinio savitumo puoselėjimas bei kultūrinių paslaugų gerinimas rajono kultūros įstaigose</t>
  </si>
  <si>
    <t>08.02.01.08.</t>
  </si>
  <si>
    <t>11.3 – 11.7</t>
  </si>
  <si>
    <t>SB</t>
  </si>
  <si>
    <t xml:space="preserve">Renginių  lankytojų skaičius / tūkst. gyv. </t>
  </si>
  <si>
    <t>SP</t>
  </si>
  <si>
    <t>VB</t>
  </si>
  <si>
    <t>iš viso:</t>
  </si>
  <si>
    <t>Teigiamo, stipraus, stabilaus savivaldybės įvaizdžio kūrimas ir valdymas</t>
  </si>
  <si>
    <t>01.03.02.09</t>
  </si>
  <si>
    <t>11</t>
  </si>
  <si>
    <t>Veiklų skaičius</t>
  </si>
  <si>
    <t>5</t>
  </si>
  <si>
    <t>Etnokultūros ir tradicijų sklaida Prienų krašto muziejuje</t>
  </si>
  <si>
    <t>08.02.01.02.</t>
  </si>
  <si>
    <t>11.2</t>
  </si>
  <si>
    <t>Prienų Justino Marcinkevičiaus viešosios bibliotekos veiklos organizavimas</t>
  </si>
  <si>
    <t>08.02.01.01.</t>
  </si>
  <si>
    <t>11.1</t>
  </si>
  <si>
    <t>7</t>
  </si>
  <si>
    <t>Kultūros paveldo objektų tvarkymas</t>
  </si>
  <si>
    <t>08.02.01.07.</t>
  </si>
  <si>
    <t>Sutvarkytų objektų skaičius</t>
  </si>
  <si>
    <t>8</t>
  </si>
  <si>
    <t>Turizmo veiklos skatinimas</t>
  </si>
  <si>
    <t>08.01.01.02</t>
  </si>
  <si>
    <t>Viešinimo priemonių skaičius</t>
  </si>
  <si>
    <t>Viešųjų turizmo paslaugų teikimas</t>
  </si>
  <si>
    <t>08.06.01.01</t>
  </si>
  <si>
    <t xml:space="preserve">Finansuojamų projektų skaičius </t>
  </si>
  <si>
    <t>Iš viso uždaviniui:</t>
  </si>
  <si>
    <t>-</t>
  </si>
  <si>
    <t>2</t>
  </si>
  <si>
    <t>Skatinti gyventojų sveikatingumą ir fizinį aktyvumą, aktyvinti jaunimo veiklą</t>
  </si>
  <si>
    <t>Kūno kultūros ir sporto populiarinimas, sporto ir jaunimo organizacijų, asociacijų, religinių bendruomenių ir bendrijų rėmimas</t>
  </si>
  <si>
    <t>08.01.01.03.</t>
  </si>
  <si>
    <t xml:space="preserve">Paremtų kūno kultūros ir sporto organizacijų, bendruomenių ir religinių bendrijų  skaičius. </t>
  </si>
  <si>
    <t>6</t>
  </si>
  <si>
    <t>Nevyriausybinių organizacijų veiklos finansavimas</t>
  </si>
  <si>
    <t>08.04.01.01</t>
  </si>
  <si>
    <t>Finansuotų NVO skaičius</t>
  </si>
  <si>
    <t>3</t>
  </si>
  <si>
    <t>Jaunimo organizacijų  veiklos finansavimas</t>
  </si>
  <si>
    <t>10.09.01.01</t>
  </si>
  <si>
    <t>Finansuotų organizacijų skaičius</t>
  </si>
  <si>
    <t>Religinių bendruomenių ir bendrijų finansavimas</t>
  </si>
  <si>
    <t>08.04.01.02</t>
  </si>
  <si>
    <t>Finansuotų  organizacijų skaičius</t>
  </si>
  <si>
    <t>Prienų rajono ir miesto VVG vietos plėtros projektų finansavimas</t>
  </si>
  <si>
    <t>Fizinio aktyvumo ir sporto veiklos skatinimas</t>
  </si>
  <si>
    <t>08.01.01.03</t>
  </si>
  <si>
    <t>10</t>
  </si>
  <si>
    <t>Finansuotų  sporto organizacijų skaičius</t>
  </si>
  <si>
    <t>Sporto projektų finansavimas</t>
  </si>
  <si>
    <t>Finansuotų  sporto projektų skaičius</t>
  </si>
  <si>
    <t>Iš viso tikslui:</t>
  </si>
  <si>
    <t>Iš viso programai:</t>
  </si>
  <si>
    <t>2021-2023 M. PRIENŲ RAJONO SAVIVALDYBĖS</t>
  </si>
  <si>
    <t xml:space="preserve"> Lankytojų               skaičius / tūkst.</t>
  </si>
  <si>
    <t>Lankytojų (apsilankymų) skaičius / tūkst.</t>
  </si>
  <si>
    <t xml:space="preserve">PATVIRTINTA
Prienų rajono savivaldybės tarybos
2021 m. sausio 28 d. sprendimu Nr. T3-1
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</si>
</sst>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color rgb="FF000000"/>
      <name val="Arial"/>
    </font>
    <font>
      <sz val="8"/>
      <color theme="1"/>
      <name val="Times New Roman"/>
    </font>
    <font>
      <sz val="12"/>
      <color theme="1"/>
      <name val="Times New Roman"/>
    </font>
    <font>
      <sz val="9"/>
      <color theme="1"/>
      <name val="Times New Roman"/>
    </font>
    <font>
      <b/>
      <sz val="9"/>
      <color theme="1"/>
      <name val="Times New Roman"/>
    </font>
    <font>
      <b/>
      <sz val="8"/>
      <color theme="1"/>
      <name val="Times New Roman"/>
    </font>
    <font>
      <i/>
      <sz val="8"/>
      <color theme="1"/>
      <name val="Times New Roman"/>
    </font>
    <font>
      <sz val="10"/>
      <name val="Arial"/>
    </font>
    <font>
      <sz val="10"/>
      <color theme="1"/>
      <name val="Arial"/>
    </font>
    <font>
      <sz val="8"/>
      <name val="Times New Roman"/>
    </font>
    <font>
      <sz val="8"/>
      <color theme="1"/>
      <name val="Arial"/>
    </font>
    <font>
      <b/>
      <sz val="8"/>
      <name val="Times New Roman"/>
    </font>
    <font>
      <b/>
      <sz val="9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rgb="FFC0C0C0"/>
      </patternFill>
    </fill>
  </fills>
  <borders count="1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0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/>
    </xf>
    <xf numFmtId="49" fontId="5" fillId="4" borderId="34" xfId="0" applyNumberFormat="1" applyFont="1" applyFill="1" applyBorder="1" applyAlignment="1">
      <alignment horizontal="center" vertical="center" wrapText="1"/>
    </xf>
    <xf numFmtId="49" fontId="5" fillId="4" borderId="36" xfId="0" applyNumberFormat="1" applyFont="1" applyFill="1" applyBorder="1" applyAlignment="1">
      <alignment horizontal="center" vertical="center"/>
    </xf>
    <xf numFmtId="49" fontId="5" fillId="5" borderId="37" xfId="0" applyNumberFormat="1" applyFont="1" applyFill="1" applyBorder="1" applyAlignment="1">
      <alignment horizontal="center" vertical="center"/>
    </xf>
    <xf numFmtId="0" fontId="8" fillId="0" borderId="3" xfId="0" applyFont="1" applyBorder="1"/>
    <xf numFmtId="0" fontId="1" fillId="0" borderId="38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1" fontId="1" fillId="0" borderId="40" xfId="0" applyNumberFormat="1" applyFont="1" applyBorder="1" applyAlignment="1">
      <alignment horizontal="center" vertical="center"/>
    </xf>
    <xf numFmtId="1" fontId="1" fillId="0" borderId="41" xfId="0" applyNumberFormat="1" applyFont="1" applyBorder="1" applyAlignment="1">
      <alignment horizontal="center" vertical="center"/>
    </xf>
    <xf numFmtId="1" fontId="1" fillId="0" borderId="39" xfId="0" applyNumberFormat="1" applyFont="1" applyBorder="1" applyAlignment="1">
      <alignment horizontal="center" vertical="center"/>
    </xf>
    <xf numFmtId="1" fontId="9" fillId="0" borderId="40" xfId="0" applyNumberFormat="1" applyFont="1" applyBorder="1" applyAlignment="1">
      <alignment horizontal="center" vertical="center"/>
    </xf>
    <xf numFmtId="1" fontId="9" fillId="0" borderId="41" xfId="0" applyNumberFormat="1" applyFont="1" applyBorder="1" applyAlignment="1">
      <alignment horizontal="center" vertical="center"/>
    </xf>
    <xf numFmtId="1" fontId="9" fillId="0" borderId="39" xfId="0" applyNumberFormat="1" applyFont="1" applyBorder="1" applyAlignment="1">
      <alignment horizontal="center" vertical="center"/>
    </xf>
    <xf numFmtId="1" fontId="9" fillId="0" borderId="42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0" fontId="8" fillId="0" borderId="12" xfId="0" applyFont="1" applyBorder="1"/>
    <xf numFmtId="0" fontId="10" fillId="0" borderId="17" xfId="0" applyFont="1" applyBorder="1" applyAlignment="1">
      <alignment horizontal="center"/>
    </xf>
    <xf numFmtId="1" fontId="1" fillId="0" borderId="44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" fontId="9" fillId="0" borderId="44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8" fillId="0" borderId="24" xfId="0" applyFont="1" applyBorder="1"/>
    <xf numFmtId="0" fontId="5" fillId="6" borderId="46" xfId="0" applyFont="1" applyFill="1" applyBorder="1" applyAlignment="1">
      <alignment horizontal="center" vertical="center" wrapText="1"/>
    </xf>
    <xf numFmtId="1" fontId="5" fillId="6" borderId="47" xfId="0" applyNumberFormat="1" applyFont="1" applyFill="1" applyBorder="1" applyAlignment="1">
      <alignment horizontal="center" vertical="center"/>
    </xf>
    <xf numFmtId="1" fontId="5" fillId="6" borderId="30" xfId="0" applyNumberFormat="1" applyFont="1" applyFill="1" applyBorder="1" applyAlignment="1">
      <alignment horizontal="center" vertical="center"/>
    </xf>
    <xf numFmtId="1" fontId="5" fillId="6" borderId="48" xfId="0" applyNumberFormat="1" applyFont="1" applyFill="1" applyBorder="1" applyAlignment="1">
      <alignment horizontal="center" vertical="center"/>
    </xf>
    <xf numFmtId="1" fontId="11" fillId="6" borderId="47" xfId="0" applyNumberFormat="1" applyFont="1" applyFill="1" applyBorder="1" applyAlignment="1">
      <alignment horizontal="center" vertical="center"/>
    </xf>
    <xf numFmtId="1" fontId="11" fillId="6" borderId="30" xfId="0" applyNumberFormat="1" applyFont="1" applyFill="1" applyBorder="1" applyAlignment="1">
      <alignment horizontal="center" vertical="center"/>
    </xf>
    <xf numFmtId="1" fontId="11" fillId="6" borderId="48" xfId="0" applyNumberFormat="1" applyFont="1" applyFill="1" applyBorder="1" applyAlignment="1">
      <alignment horizontal="center" vertical="center"/>
    </xf>
    <xf numFmtId="1" fontId="11" fillId="7" borderId="47" xfId="0" applyNumberFormat="1" applyFont="1" applyFill="1" applyBorder="1" applyAlignment="1">
      <alignment horizontal="center" vertical="center"/>
    </xf>
    <xf numFmtId="1" fontId="1" fillId="6" borderId="47" xfId="0" applyNumberFormat="1" applyFont="1" applyFill="1" applyBorder="1" applyAlignment="1">
      <alignment horizontal="center" vertical="center"/>
    </xf>
    <xf numFmtId="164" fontId="1" fillId="6" borderId="49" xfId="0" applyNumberFormat="1" applyFont="1" applyFill="1" applyBorder="1" applyAlignment="1">
      <alignment horizontal="center" vertical="center"/>
    </xf>
    <xf numFmtId="164" fontId="1" fillId="6" borderId="49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1" fillId="0" borderId="50" xfId="0" applyNumberFormat="1" applyFont="1" applyBorder="1" applyAlignment="1">
      <alignment horizontal="center" vertical="center"/>
    </xf>
    <xf numFmtId="1" fontId="1" fillId="0" borderId="51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51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" fontId="5" fillId="6" borderId="53" xfId="0" applyNumberFormat="1" applyFont="1" applyFill="1" applyBorder="1" applyAlignment="1">
      <alignment horizontal="center" vertical="center"/>
    </xf>
    <xf numFmtId="1" fontId="5" fillId="6" borderId="30" xfId="0" applyNumberFormat="1" applyFont="1" applyFill="1" applyBorder="1" applyAlignment="1">
      <alignment horizontal="center" vertical="center"/>
    </xf>
    <xf numFmtId="1" fontId="5" fillId="6" borderId="53" xfId="0" applyNumberFormat="1" applyFont="1" applyFill="1" applyBorder="1" applyAlignment="1">
      <alignment horizontal="center" vertical="center"/>
    </xf>
    <xf numFmtId="1" fontId="5" fillId="6" borderId="49" xfId="0" applyNumberFormat="1" applyFont="1" applyFill="1" applyBorder="1" applyAlignment="1">
      <alignment horizontal="center" vertical="center"/>
    </xf>
    <xf numFmtId="1" fontId="5" fillId="6" borderId="48" xfId="0" applyNumberFormat="1" applyFont="1" applyFill="1" applyBorder="1" applyAlignment="1">
      <alignment horizontal="center" vertical="center"/>
    </xf>
    <xf numFmtId="1" fontId="1" fillId="6" borderId="48" xfId="0" applyNumberFormat="1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1" fontId="1" fillId="0" borderId="5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" fontId="1" fillId="0" borderId="40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4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42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1" fontId="5" fillId="7" borderId="57" xfId="0" applyNumberFormat="1" applyFont="1" applyFill="1" applyBorder="1" applyAlignment="1">
      <alignment horizontal="center" vertical="center"/>
    </xf>
    <xf numFmtId="1" fontId="5" fillId="7" borderId="30" xfId="0" applyNumberFormat="1" applyFont="1" applyFill="1" applyBorder="1" applyAlignment="1">
      <alignment horizontal="center" vertical="center"/>
    </xf>
    <xf numFmtId="1" fontId="1" fillId="0" borderId="58" xfId="0" applyNumberFormat="1" applyFont="1" applyBorder="1" applyAlignment="1">
      <alignment horizontal="center" vertical="center"/>
    </xf>
    <xf numFmtId="164" fontId="1" fillId="7" borderId="49" xfId="0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1" fontId="1" fillId="0" borderId="59" xfId="0" applyNumberFormat="1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 wrapText="1"/>
    </xf>
    <xf numFmtId="1" fontId="1" fillId="0" borderId="61" xfId="0" applyNumberFormat="1" applyFont="1" applyBorder="1" applyAlignment="1">
      <alignment horizontal="center" vertical="center"/>
    </xf>
    <xf numFmtId="1" fontId="1" fillId="0" borderId="62" xfId="0" applyNumberFormat="1" applyFont="1" applyBorder="1" applyAlignment="1">
      <alignment horizontal="center" vertical="center"/>
    </xf>
    <xf numFmtId="1" fontId="1" fillId="0" borderId="62" xfId="0" applyNumberFormat="1" applyFont="1" applyBorder="1" applyAlignment="1">
      <alignment horizontal="center" vertical="center"/>
    </xf>
    <xf numFmtId="1" fontId="1" fillId="0" borderId="59" xfId="0" applyNumberFormat="1" applyFont="1" applyBorder="1" applyAlignment="1">
      <alignment horizontal="center" vertical="center"/>
    </xf>
    <xf numFmtId="1" fontId="1" fillId="0" borderId="61" xfId="0" applyNumberFormat="1" applyFont="1" applyBorder="1" applyAlignment="1">
      <alignment horizontal="center" vertical="center"/>
    </xf>
    <xf numFmtId="1" fontId="1" fillId="0" borderId="43" xfId="0" applyNumberFormat="1" applyFont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 wrapText="1"/>
    </xf>
    <xf numFmtId="1" fontId="1" fillId="9" borderId="40" xfId="0" applyNumberFormat="1" applyFont="1" applyFill="1" applyBorder="1" applyAlignment="1">
      <alignment horizontal="center" vertical="center"/>
    </xf>
    <xf numFmtId="1" fontId="1" fillId="9" borderId="41" xfId="0" applyNumberFormat="1" applyFont="1" applyFill="1" applyBorder="1" applyAlignment="1">
      <alignment horizontal="center" vertical="center"/>
    </xf>
    <xf numFmtId="1" fontId="1" fillId="9" borderId="63" xfId="0" applyNumberFormat="1" applyFont="1" applyFill="1" applyBorder="1" applyAlignment="1">
      <alignment horizontal="center" vertical="center"/>
    </xf>
    <xf numFmtId="1" fontId="1" fillId="9" borderId="40" xfId="0" applyNumberFormat="1" applyFont="1" applyFill="1" applyBorder="1" applyAlignment="1">
      <alignment horizontal="center" vertical="center"/>
    </xf>
    <xf numFmtId="1" fontId="1" fillId="9" borderId="41" xfId="0" applyNumberFormat="1" applyFont="1" applyFill="1" applyBorder="1" applyAlignment="1">
      <alignment horizontal="center" vertical="center"/>
    </xf>
    <xf numFmtId="1" fontId="1" fillId="9" borderId="63" xfId="0" applyNumberFormat="1" applyFont="1" applyFill="1" applyBorder="1" applyAlignment="1">
      <alignment horizontal="center" vertical="center"/>
    </xf>
    <xf numFmtId="1" fontId="1" fillId="9" borderId="42" xfId="0" applyNumberFormat="1" applyFont="1" applyFill="1" applyBorder="1" applyAlignment="1">
      <alignment horizontal="center" vertical="center"/>
    </xf>
    <xf numFmtId="1" fontId="5" fillId="7" borderId="48" xfId="0" applyNumberFormat="1" applyFont="1" applyFill="1" applyBorder="1" applyAlignment="1">
      <alignment horizontal="center" vertical="center"/>
    </xf>
    <xf numFmtId="1" fontId="5" fillId="7" borderId="49" xfId="0" applyNumberFormat="1" applyFont="1" applyFill="1" applyBorder="1" applyAlignment="1">
      <alignment horizontal="center" vertical="center"/>
    </xf>
    <xf numFmtId="1" fontId="5" fillId="6" borderId="57" xfId="0" applyNumberFormat="1" applyFont="1" applyFill="1" applyBorder="1" applyAlignment="1">
      <alignment horizontal="center" vertical="center"/>
    </xf>
    <xf numFmtId="1" fontId="5" fillId="6" borderId="47" xfId="0" applyNumberFormat="1" applyFont="1" applyFill="1" applyBorder="1" applyAlignment="1">
      <alignment horizontal="center" vertical="center"/>
    </xf>
    <xf numFmtId="1" fontId="1" fillId="6" borderId="49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vertical="top"/>
    </xf>
    <xf numFmtId="0" fontId="1" fillId="0" borderId="60" xfId="0" applyFont="1" applyBorder="1" applyAlignment="1">
      <alignment horizontal="center" vertical="center"/>
    </xf>
    <xf numFmtId="1" fontId="1" fillId="0" borderId="67" xfId="0" applyNumberFormat="1" applyFont="1" applyBorder="1" applyAlignment="1">
      <alignment horizontal="center" vertical="center"/>
    </xf>
    <xf numFmtId="1" fontId="1" fillId="0" borderId="67" xfId="0" applyNumberFormat="1" applyFont="1" applyBorder="1" applyAlignment="1">
      <alignment horizontal="center" vertical="center"/>
    </xf>
    <xf numFmtId="164" fontId="1" fillId="0" borderId="67" xfId="0" applyNumberFormat="1" applyFont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 wrapText="1"/>
    </xf>
    <xf numFmtId="1" fontId="5" fillId="6" borderId="69" xfId="0" applyNumberFormat="1" applyFont="1" applyFill="1" applyBorder="1" applyAlignment="1">
      <alignment horizontal="center" vertical="center"/>
    </xf>
    <xf numFmtId="1" fontId="5" fillId="6" borderId="70" xfId="0" applyNumberFormat="1" applyFont="1" applyFill="1" applyBorder="1" applyAlignment="1">
      <alignment horizontal="center" vertical="center"/>
    </xf>
    <xf numFmtId="1" fontId="5" fillId="6" borderId="70" xfId="0" applyNumberFormat="1" applyFont="1" applyFill="1" applyBorder="1" applyAlignment="1">
      <alignment horizontal="center" vertical="center"/>
    </xf>
    <xf numFmtId="1" fontId="5" fillId="6" borderId="71" xfId="0" applyNumberFormat="1" applyFont="1" applyFill="1" applyBorder="1" applyAlignment="1">
      <alignment horizontal="center" vertical="center"/>
    </xf>
    <xf numFmtId="1" fontId="5" fillId="6" borderId="69" xfId="0" applyNumberFormat="1" applyFont="1" applyFill="1" applyBorder="1" applyAlignment="1">
      <alignment horizontal="center" vertical="center"/>
    </xf>
    <xf numFmtId="1" fontId="5" fillId="6" borderId="71" xfId="0" applyNumberFormat="1" applyFont="1" applyFill="1" applyBorder="1" applyAlignment="1">
      <alignment horizontal="center" vertical="center"/>
    </xf>
    <xf numFmtId="1" fontId="5" fillId="6" borderId="72" xfId="0" applyNumberFormat="1" applyFont="1" applyFill="1" applyBorder="1" applyAlignment="1">
      <alignment horizontal="center" vertical="center"/>
    </xf>
    <xf numFmtId="1" fontId="1" fillId="6" borderId="71" xfId="0" applyNumberFormat="1" applyFont="1" applyFill="1" applyBorder="1" applyAlignment="1">
      <alignment horizontal="center" vertical="center"/>
    </xf>
    <xf numFmtId="164" fontId="1" fillId="6" borderId="72" xfId="0" applyNumberFormat="1" applyFont="1" applyFill="1" applyBorder="1" applyAlignment="1">
      <alignment horizontal="center" vertical="center"/>
    </xf>
    <xf numFmtId="1" fontId="1" fillId="6" borderId="77" xfId="0" applyNumberFormat="1" applyFont="1" applyFill="1" applyBorder="1" applyAlignment="1">
      <alignment horizontal="center" vertical="center"/>
    </xf>
    <xf numFmtId="1" fontId="5" fillId="6" borderId="81" xfId="0" applyNumberFormat="1" applyFont="1" applyFill="1" applyBorder="1" applyAlignment="1">
      <alignment horizontal="center" vertical="center"/>
    </xf>
    <xf numFmtId="1" fontId="5" fillId="6" borderId="82" xfId="0" applyNumberFormat="1" applyFont="1" applyFill="1" applyBorder="1" applyAlignment="1">
      <alignment horizontal="center" vertical="center"/>
    </xf>
    <xf numFmtId="1" fontId="5" fillId="6" borderId="83" xfId="0" applyNumberFormat="1" applyFont="1" applyFill="1" applyBorder="1" applyAlignment="1">
      <alignment horizontal="center" vertical="center"/>
    </xf>
    <xf numFmtId="1" fontId="5" fillId="6" borderId="82" xfId="0" applyNumberFormat="1" applyFont="1" applyFill="1" applyBorder="1" applyAlignment="1">
      <alignment horizontal="center" vertical="center"/>
    </xf>
    <xf numFmtId="1" fontId="5" fillId="6" borderId="83" xfId="0" applyNumberFormat="1" applyFont="1" applyFill="1" applyBorder="1" applyAlignment="1">
      <alignment horizontal="center" vertical="center"/>
    </xf>
    <xf numFmtId="1" fontId="5" fillId="6" borderId="84" xfId="0" applyNumberFormat="1" applyFont="1" applyFill="1" applyBorder="1" applyAlignment="1">
      <alignment horizontal="center" vertical="center"/>
    </xf>
    <xf numFmtId="1" fontId="1" fillId="6" borderId="83" xfId="0" applyNumberFormat="1" applyFont="1" applyFill="1" applyBorder="1" applyAlignment="1">
      <alignment horizontal="center" vertical="center"/>
    </xf>
    <xf numFmtId="164" fontId="1" fillId="6" borderId="85" xfId="0" applyNumberFormat="1" applyFont="1" applyFill="1" applyBorder="1" applyAlignment="1">
      <alignment horizontal="center" vertical="center"/>
    </xf>
    <xf numFmtId="164" fontId="1" fillId="6" borderId="84" xfId="0" applyNumberFormat="1" applyFont="1" applyFill="1" applyBorder="1" applyAlignment="1">
      <alignment horizontal="center" vertical="center"/>
    </xf>
    <xf numFmtId="49" fontId="5" fillId="4" borderId="70" xfId="0" applyNumberFormat="1" applyFont="1" applyFill="1" applyBorder="1" applyAlignment="1">
      <alignment horizontal="center" vertical="center"/>
    </xf>
    <xf numFmtId="49" fontId="5" fillId="5" borderId="70" xfId="0" applyNumberFormat="1" applyFont="1" applyFill="1" applyBorder="1" applyAlignment="1">
      <alignment horizontal="center" vertical="center"/>
    </xf>
    <xf numFmtId="1" fontId="5" fillId="5" borderId="36" xfId="0" applyNumberFormat="1" applyFont="1" applyFill="1" applyBorder="1" applyAlignment="1">
      <alignment horizontal="center" vertical="center"/>
    </xf>
    <xf numFmtId="164" fontId="5" fillId="5" borderId="36" xfId="0" applyNumberFormat="1" applyFont="1" applyFill="1" applyBorder="1" applyAlignment="1">
      <alignment horizontal="center" vertical="center"/>
    </xf>
    <xf numFmtId="49" fontId="5" fillId="4" borderId="34" xfId="0" applyNumberFormat="1" applyFont="1" applyFill="1" applyBorder="1" applyAlignment="1">
      <alignment horizontal="center" vertical="center"/>
    </xf>
    <xf numFmtId="49" fontId="5" fillId="5" borderId="89" xfId="0" applyNumberFormat="1" applyFont="1" applyFill="1" applyBorder="1" applyAlignment="1">
      <alignment horizontal="center" vertical="center"/>
    </xf>
    <xf numFmtId="0" fontId="5" fillId="5" borderId="91" xfId="0" applyFont="1" applyFill="1" applyBorder="1" applyAlignment="1">
      <alignment vertical="center" wrapText="1"/>
    </xf>
    <xf numFmtId="0" fontId="5" fillId="5" borderId="92" xfId="0" applyFont="1" applyFill="1" applyBorder="1" applyAlignment="1">
      <alignment vertical="center" wrapText="1"/>
    </xf>
    <xf numFmtId="49" fontId="5" fillId="0" borderId="62" xfId="0" applyNumberFormat="1" applyFont="1" applyBorder="1" applyAlignment="1">
      <alignment vertical="center" textRotation="90"/>
    </xf>
    <xf numFmtId="0" fontId="1" fillId="0" borderId="62" xfId="0" applyFont="1" applyBorder="1" applyAlignment="1">
      <alignment horizontal="left" vertical="center" wrapText="1"/>
    </xf>
    <xf numFmtId="49" fontId="1" fillId="0" borderId="62" xfId="0" applyNumberFormat="1" applyFont="1" applyBorder="1" applyAlignment="1">
      <alignment vertical="center" wrapText="1"/>
    </xf>
    <xf numFmtId="49" fontId="1" fillId="0" borderId="62" xfId="0" applyNumberFormat="1" applyFont="1" applyBorder="1" applyAlignment="1">
      <alignment vertical="center"/>
    </xf>
    <xf numFmtId="0" fontId="5" fillId="6" borderId="93" xfId="0" applyFont="1" applyFill="1" applyBorder="1" applyAlignment="1">
      <alignment horizontal="center" vertical="center" wrapText="1"/>
    </xf>
    <xf numFmtId="1" fontId="1" fillId="6" borderId="94" xfId="0" applyNumberFormat="1" applyFont="1" applyFill="1" applyBorder="1" applyAlignment="1">
      <alignment horizontal="center" vertical="center"/>
    </xf>
    <xf numFmtId="1" fontId="1" fillId="6" borderId="95" xfId="0" applyNumberFormat="1" applyFont="1" applyFill="1" applyBorder="1" applyAlignment="1">
      <alignment horizontal="center" vertical="center"/>
    </xf>
    <xf numFmtId="1" fontId="1" fillId="6" borderId="96" xfId="0" applyNumberFormat="1" applyFont="1" applyFill="1" applyBorder="1" applyAlignment="1">
      <alignment horizontal="center" vertical="center"/>
    </xf>
    <xf numFmtId="1" fontId="1" fillId="6" borderId="97" xfId="0" applyNumberFormat="1" applyFont="1" applyFill="1" applyBorder="1" applyAlignment="1">
      <alignment horizontal="center" vertical="center"/>
    </xf>
    <xf numFmtId="1" fontId="1" fillId="6" borderId="98" xfId="0" applyNumberFormat="1" applyFont="1" applyFill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 wrapText="1"/>
    </xf>
    <xf numFmtId="164" fontId="1" fillId="6" borderId="99" xfId="0" applyNumberFormat="1" applyFont="1" applyFill="1" applyBorder="1" applyAlignment="1">
      <alignment horizontal="center" vertical="center"/>
    </xf>
    <xf numFmtId="164" fontId="1" fillId="6" borderId="100" xfId="0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" fontId="1" fillId="6" borderId="102" xfId="0" applyNumberFormat="1" applyFont="1" applyFill="1" applyBorder="1" applyAlignment="1">
      <alignment horizontal="center" vertical="center"/>
    </xf>
    <xf numFmtId="1" fontId="1" fillId="6" borderId="70" xfId="0" applyNumberFormat="1" applyFont="1" applyFill="1" applyBorder="1" applyAlignment="1">
      <alignment horizontal="center" vertical="center"/>
    </xf>
    <xf numFmtId="1" fontId="1" fillId="6" borderId="69" xfId="0" applyNumberFormat="1" applyFont="1" applyFill="1" applyBorder="1" applyAlignment="1">
      <alignment horizontal="center" vertical="center"/>
    </xf>
    <xf numFmtId="1" fontId="1" fillId="6" borderId="72" xfId="0" applyNumberFormat="1" applyFont="1" applyFill="1" applyBorder="1" applyAlignment="1">
      <alignment horizontal="center" vertical="center"/>
    </xf>
    <xf numFmtId="1" fontId="1" fillId="0" borderId="103" xfId="0" applyNumberFormat="1" applyFont="1" applyBorder="1" applyAlignment="1">
      <alignment horizontal="center" vertical="center"/>
    </xf>
    <xf numFmtId="1" fontId="1" fillId="0" borderId="38" xfId="0" applyNumberFormat="1" applyFont="1" applyBorder="1" applyAlignment="1">
      <alignment horizontal="center" vertical="center"/>
    </xf>
    <xf numFmtId="0" fontId="1" fillId="9" borderId="46" xfId="0" applyFont="1" applyFill="1" applyBorder="1" applyAlignment="1">
      <alignment horizontal="center" vertical="center"/>
    </xf>
    <xf numFmtId="1" fontId="5" fillId="9" borderId="104" xfId="0" applyNumberFormat="1" applyFont="1" applyFill="1" applyBorder="1" applyAlignment="1">
      <alignment horizontal="center" vertical="center"/>
    </xf>
    <xf numFmtId="1" fontId="5" fillId="9" borderId="105" xfId="0" applyNumberFormat="1" applyFont="1" applyFill="1" applyBorder="1" applyAlignment="1">
      <alignment horizontal="center" vertical="center"/>
    </xf>
    <xf numFmtId="1" fontId="5" fillId="9" borderId="57" xfId="0" applyNumberFormat="1" applyFont="1" applyFill="1" applyBorder="1" applyAlignment="1">
      <alignment horizontal="center" vertical="center"/>
    </xf>
    <xf numFmtId="1" fontId="5" fillId="9" borderId="30" xfId="0" applyNumberFormat="1" applyFont="1" applyFill="1" applyBorder="1" applyAlignment="1">
      <alignment horizontal="center" vertical="center"/>
    </xf>
    <xf numFmtId="1" fontId="5" fillId="9" borderId="46" xfId="0" applyNumberFormat="1" applyFont="1" applyFill="1" applyBorder="1" applyAlignment="1">
      <alignment horizontal="center" vertical="center"/>
    </xf>
    <xf numFmtId="1" fontId="1" fillId="0" borderId="10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" fontId="5" fillId="6" borderId="107" xfId="0" applyNumberFormat="1" applyFont="1" applyFill="1" applyBorder="1" applyAlignment="1">
      <alignment horizontal="center" vertical="center"/>
    </xf>
    <xf numFmtId="1" fontId="5" fillId="6" borderId="57" xfId="0" applyNumberFormat="1" applyFont="1" applyFill="1" applyBorder="1" applyAlignment="1">
      <alignment horizontal="center" vertical="center"/>
    </xf>
    <xf numFmtId="1" fontId="5" fillId="6" borderId="46" xfId="0" applyNumberFormat="1" applyFont="1" applyFill="1" applyBorder="1" applyAlignment="1">
      <alignment horizontal="center" vertical="center"/>
    </xf>
    <xf numFmtId="1" fontId="1" fillId="6" borderId="108" xfId="0" applyNumberFormat="1" applyFont="1" applyFill="1" applyBorder="1" applyAlignment="1">
      <alignment horizontal="center" vertical="center"/>
    </xf>
    <xf numFmtId="0" fontId="5" fillId="8" borderId="109" xfId="0" applyFont="1" applyFill="1" applyBorder="1" applyAlignment="1">
      <alignment horizontal="center" vertical="center" wrapText="1"/>
    </xf>
    <xf numFmtId="1" fontId="1" fillId="0" borderId="54" xfId="0" applyNumberFormat="1" applyFont="1" applyBorder="1" applyAlignment="1">
      <alignment horizontal="center" vertical="center"/>
    </xf>
    <xf numFmtId="1" fontId="1" fillId="6" borderId="110" xfId="0" applyNumberFormat="1" applyFont="1" applyFill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1" fontId="1" fillId="0" borderId="111" xfId="0" applyNumberFormat="1" applyFont="1" applyBorder="1" applyAlignment="1">
      <alignment horizontal="center" vertical="center"/>
    </xf>
    <xf numFmtId="1" fontId="1" fillId="6" borderId="112" xfId="0" applyNumberFormat="1" applyFont="1" applyFill="1" applyBorder="1" applyAlignment="1">
      <alignment horizontal="center" vertical="center"/>
    </xf>
    <xf numFmtId="1" fontId="5" fillId="6" borderId="104" xfId="0" applyNumberFormat="1" applyFont="1" applyFill="1" applyBorder="1" applyAlignment="1">
      <alignment horizontal="center" vertical="center"/>
    </xf>
    <xf numFmtId="1" fontId="5" fillId="6" borderId="105" xfId="0" applyNumberFormat="1" applyFont="1" applyFill="1" applyBorder="1" applyAlignment="1">
      <alignment horizontal="center" vertical="center"/>
    </xf>
    <xf numFmtId="49" fontId="5" fillId="4" borderId="115" xfId="0" applyNumberFormat="1" applyFont="1" applyFill="1" applyBorder="1" applyAlignment="1">
      <alignment horizontal="center" vertical="center"/>
    </xf>
    <xf numFmtId="49" fontId="5" fillId="5" borderId="116" xfId="0" applyNumberFormat="1" applyFont="1" applyFill="1" applyBorder="1" applyAlignment="1">
      <alignment horizontal="center" vertical="center"/>
    </xf>
    <xf numFmtId="1" fontId="5" fillId="5" borderId="82" xfId="0" applyNumberFormat="1" applyFont="1" applyFill="1" applyBorder="1" applyAlignment="1">
      <alignment horizontal="center" vertical="center"/>
    </xf>
    <xf numFmtId="1" fontId="5" fillId="5" borderId="81" xfId="0" applyNumberFormat="1" applyFont="1" applyFill="1" applyBorder="1" applyAlignment="1">
      <alignment horizontal="center" vertical="center"/>
    </xf>
    <xf numFmtId="0" fontId="5" fillId="5" borderId="120" xfId="0" applyFont="1" applyFill="1" applyBorder="1" applyAlignment="1">
      <alignment horizontal="center" vertical="center"/>
    </xf>
    <xf numFmtId="0" fontId="5" fillId="5" borderId="84" xfId="0" applyFont="1" applyFill="1" applyBorder="1" applyAlignment="1">
      <alignment horizontal="center" vertical="center"/>
    </xf>
    <xf numFmtId="0" fontId="5" fillId="5" borderId="83" xfId="0" applyFont="1" applyFill="1" applyBorder="1" applyAlignment="1">
      <alignment horizontal="center" vertical="center"/>
    </xf>
    <xf numFmtId="0" fontId="1" fillId="5" borderId="84" xfId="0" applyFont="1" applyFill="1" applyBorder="1" applyAlignment="1">
      <alignment horizontal="center" vertical="center"/>
    </xf>
    <xf numFmtId="1" fontId="5" fillId="4" borderId="121" xfId="0" applyNumberFormat="1" applyFont="1" applyFill="1" applyBorder="1" applyAlignment="1">
      <alignment horizontal="center" vertical="center"/>
    </xf>
    <xf numFmtId="1" fontId="5" fillId="4" borderId="34" xfId="0" applyNumberFormat="1" applyFont="1" applyFill="1" applyBorder="1" applyAlignment="1">
      <alignment horizontal="center" vertical="center"/>
    </xf>
    <xf numFmtId="0" fontId="1" fillId="4" borderId="122" xfId="0" applyFont="1" applyFill="1" applyBorder="1" applyAlignment="1">
      <alignment horizontal="center" vertical="center"/>
    </xf>
    <xf numFmtId="0" fontId="1" fillId="4" borderId="92" xfId="0" applyFont="1" applyFill="1" applyBorder="1" applyAlignment="1">
      <alignment horizontal="center" vertical="center"/>
    </xf>
    <xf numFmtId="1" fontId="5" fillId="10" borderId="82" xfId="0" applyNumberFormat="1" applyFont="1" applyFill="1" applyBorder="1" applyAlignment="1">
      <alignment horizontal="center" vertical="center"/>
    </xf>
    <xf numFmtId="1" fontId="5" fillId="10" borderId="81" xfId="0" applyNumberFormat="1" applyFont="1" applyFill="1" applyBorder="1" applyAlignment="1">
      <alignment horizontal="center" vertical="center"/>
    </xf>
    <xf numFmtId="0" fontId="1" fillId="10" borderId="84" xfId="0" applyFont="1" applyFill="1" applyBorder="1" applyAlignment="1">
      <alignment horizontal="center" vertical="center"/>
    </xf>
    <xf numFmtId="164" fontId="1" fillId="10" borderId="120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1" fontId="1" fillId="0" borderId="8" xfId="0" applyNumberFormat="1" applyFont="1" applyBorder="1" applyAlignment="1">
      <alignment horizontal="center" vertical="center"/>
    </xf>
    <xf numFmtId="1" fontId="5" fillId="11" borderId="50" xfId="0" applyNumberFormat="1" applyFont="1" applyFill="1" applyBorder="1" applyAlignment="1">
      <alignment horizontal="center" vertical="center"/>
    </xf>
    <xf numFmtId="1" fontId="5" fillId="11" borderId="75" xfId="0" applyNumberFormat="1" applyFont="1" applyFill="1" applyBorder="1" applyAlignment="1">
      <alignment horizontal="center" vertical="center"/>
    </xf>
    <xf numFmtId="1" fontId="5" fillId="11" borderId="76" xfId="0" applyNumberFormat="1" applyFont="1" applyFill="1" applyBorder="1" applyAlignment="1">
      <alignment horizontal="center" vertical="center"/>
    </xf>
    <xf numFmtId="1" fontId="5" fillId="11" borderId="52" xfId="0" applyNumberFormat="1" applyFont="1" applyFill="1" applyBorder="1" applyAlignment="1">
      <alignment horizontal="center" vertical="center"/>
    </xf>
    <xf numFmtId="164" fontId="1" fillId="11" borderId="78" xfId="0" applyNumberFormat="1" applyFont="1" applyFill="1" applyBorder="1" applyAlignment="1">
      <alignment horizontal="center" vertical="center"/>
    </xf>
    <xf numFmtId="164" fontId="1" fillId="11" borderId="52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1" fillId="0" borderId="15" xfId="0" applyFont="1" applyBorder="1" applyAlignment="1">
      <alignment horizontal="center" vertical="center"/>
    </xf>
    <xf numFmtId="0" fontId="7" fillId="0" borderId="21" xfId="0" applyFont="1" applyBorder="1"/>
    <xf numFmtId="0" fontId="7" fillId="0" borderId="22" xfId="0" applyFont="1" applyBorder="1"/>
    <xf numFmtId="164" fontId="1" fillId="0" borderId="8" xfId="0" applyNumberFormat="1" applyFont="1" applyBorder="1" applyAlignment="1">
      <alignment horizontal="center" vertical="center" wrapText="1"/>
    </xf>
    <xf numFmtId="0" fontId="7" fillId="0" borderId="18" xfId="0" applyFont="1" applyBorder="1"/>
    <xf numFmtId="0" fontId="7" fillId="0" borderId="27" xfId="0" applyFont="1" applyBorder="1"/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7" fillId="0" borderId="43" xfId="0" applyFont="1" applyBorder="1"/>
    <xf numFmtId="164" fontId="1" fillId="0" borderId="56" xfId="0" applyNumberFormat="1" applyFont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left" vertical="center" wrapText="1"/>
    </xf>
    <xf numFmtId="0" fontId="7" fillId="0" borderId="32" xfId="0" applyFont="1" applyBorder="1"/>
    <xf numFmtId="0" fontId="7" fillId="0" borderId="33" xfId="0" applyFont="1" applyBorder="1"/>
    <xf numFmtId="0" fontId="5" fillId="3" borderId="31" xfId="0" applyFont="1" applyFill="1" applyBorder="1" applyAlignment="1">
      <alignment horizontal="left" vertical="center" wrapText="1"/>
    </xf>
    <xf numFmtId="0" fontId="5" fillId="4" borderId="35" xfId="0" applyFont="1" applyFill="1" applyBorder="1" applyAlignment="1">
      <alignment horizontal="left" vertical="center" wrapText="1"/>
    </xf>
    <xf numFmtId="0" fontId="5" fillId="5" borderId="35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7" fillId="0" borderId="13" xfId="0" applyFont="1" applyBorder="1"/>
    <xf numFmtId="0" fontId="7" fillId="0" borderId="25" xfId="0" applyFont="1" applyBorder="1"/>
    <xf numFmtId="49" fontId="5" fillId="5" borderId="86" xfId="0" applyNumberFormat="1" applyFont="1" applyFill="1" applyBorder="1" applyAlignment="1">
      <alignment horizontal="center" vertical="center"/>
    </xf>
    <xf numFmtId="0" fontId="7" fillId="0" borderId="87" xfId="0" applyFont="1" applyBorder="1"/>
    <xf numFmtId="0" fontId="7" fillId="0" borderId="88" xfId="0" applyFont="1" applyBorder="1"/>
    <xf numFmtId="0" fontId="5" fillId="5" borderId="31" xfId="0" applyFont="1" applyFill="1" applyBorder="1" applyAlignment="1">
      <alignment horizontal="left" vertical="center" wrapText="1"/>
    </xf>
    <xf numFmtId="0" fontId="7" fillId="0" borderId="90" xfId="0" applyFont="1" applyBorder="1"/>
    <xf numFmtId="49" fontId="5" fillId="4" borderId="65" xfId="0" applyNumberFormat="1" applyFont="1" applyFill="1" applyBorder="1" applyAlignment="1">
      <alignment horizontal="center" vertical="center"/>
    </xf>
    <xf numFmtId="0" fontId="7" fillId="0" borderId="23" xfId="0" applyFont="1" applyBorder="1"/>
    <xf numFmtId="49" fontId="5" fillId="5" borderId="66" xfId="0" applyNumberFormat="1" applyFont="1" applyFill="1" applyBorder="1" applyAlignment="1">
      <alignment horizontal="center" vertical="center"/>
    </xf>
    <xf numFmtId="0" fontId="7" fillId="0" borderId="24" xfId="0" applyFont="1" applyBorder="1"/>
    <xf numFmtId="0" fontId="8" fillId="0" borderId="12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7" fillId="0" borderId="62" xfId="0" applyFont="1" applyBorder="1"/>
    <xf numFmtId="164" fontId="1" fillId="0" borderId="8" xfId="0" applyNumberFormat="1" applyFont="1" applyBorder="1" applyAlignment="1">
      <alignment horizontal="center" vertical="top" wrapText="1"/>
    </xf>
    <xf numFmtId="164" fontId="1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/>
    <xf numFmtId="0" fontId="3" fillId="0" borderId="0" xfId="0" applyFont="1" applyAlignment="1">
      <alignment horizontal="right" vertical="top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right" vertical="top"/>
    </xf>
    <xf numFmtId="0" fontId="7" fillId="0" borderId="1" xfId="0" applyFont="1" applyBorder="1"/>
    <xf numFmtId="0" fontId="1" fillId="0" borderId="17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vertical="center" textRotation="90" wrapText="1"/>
    </xf>
    <xf numFmtId="0" fontId="7" fillId="0" borderId="10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16" xfId="0" applyFont="1" applyBorder="1"/>
    <xf numFmtId="2" fontId="1" fillId="0" borderId="1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7" fillId="0" borderId="11" xfId="0" applyFont="1" applyBorder="1"/>
    <xf numFmtId="0" fontId="1" fillId="0" borderId="3" xfId="0" applyFont="1" applyBorder="1" applyAlignment="1">
      <alignment horizontal="center" vertical="center" textRotation="90" wrapText="1"/>
    </xf>
    <xf numFmtId="0" fontId="7" fillId="0" borderId="12" xfId="0" applyFont="1" applyBorder="1"/>
    <xf numFmtId="0" fontId="1" fillId="0" borderId="3" xfId="0" applyFont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center" vertical="top"/>
    </xf>
    <xf numFmtId="0" fontId="5" fillId="10" borderId="31" xfId="0" applyFont="1" applyFill="1" applyBorder="1" applyAlignment="1">
      <alignment horizontal="center" vertical="top"/>
    </xf>
    <xf numFmtId="49" fontId="5" fillId="4" borderId="113" xfId="0" applyNumberFormat="1" applyFont="1" applyFill="1" applyBorder="1" applyAlignment="1">
      <alignment horizontal="center" vertical="center"/>
    </xf>
    <xf numFmtId="0" fontId="7" fillId="0" borderId="114" xfId="0" applyFont="1" applyBorder="1"/>
    <xf numFmtId="49" fontId="5" fillId="5" borderId="2" xfId="0" applyNumberFormat="1" applyFont="1" applyFill="1" applyBorder="1" applyAlignment="1">
      <alignment horizontal="center" vertical="center"/>
    </xf>
    <xf numFmtId="49" fontId="5" fillId="5" borderId="117" xfId="0" applyNumberFormat="1" applyFont="1" applyFill="1" applyBorder="1" applyAlignment="1">
      <alignment horizontal="center" vertical="top"/>
    </xf>
    <xf numFmtId="0" fontId="7" fillId="0" borderId="118" xfId="0" applyFont="1" applyBorder="1"/>
    <xf numFmtId="0" fontId="7" fillId="0" borderId="119" xfId="0" applyFont="1" applyBorder="1"/>
    <xf numFmtId="0" fontId="1" fillId="8" borderId="3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0" fontId="7" fillId="0" borderId="64" xfId="0" applyFont="1" applyBorder="1"/>
    <xf numFmtId="0" fontId="7" fillId="0" borderId="61" xfId="0" applyFont="1" applyBorder="1"/>
    <xf numFmtId="49" fontId="1" fillId="0" borderId="12" xfId="0" applyNumberFormat="1" applyFont="1" applyBorder="1" applyAlignment="1">
      <alignment horizontal="center" vertical="center" wrapText="1"/>
    </xf>
    <xf numFmtId="49" fontId="5" fillId="4" borderId="73" xfId="0" applyNumberFormat="1" applyFont="1" applyFill="1" applyBorder="1" applyAlignment="1">
      <alignment horizontal="center" vertical="center"/>
    </xf>
    <xf numFmtId="0" fontId="7" fillId="0" borderId="79" xfId="0" applyFont="1" applyBorder="1"/>
    <xf numFmtId="49" fontId="5" fillId="5" borderId="74" xfId="0" applyNumberFormat="1" applyFont="1" applyFill="1" applyBorder="1" applyAlignment="1">
      <alignment horizontal="center" vertical="center"/>
    </xf>
    <xf numFmtId="0" fontId="7" fillId="0" borderId="80" xfId="0" applyFont="1" applyBorder="1"/>
    <xf numFmtId="0" fontId="8" fillId="0" borderId="8" xfId="0" applyFont="1" applyBorder="1" applyAlignment="1">
      <alignment horizontal="center" vertical="center"/>
    </xf>
    <xf numFmtId="0" fontId="7" fillId="0" borderId="101" xfId="0" applyFont="1" applyBorder="1"/>
    <xf numFmtId="0" fontId="1" fillId="0" borderId="12" xfId="0" applyFont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left" vertical="center" wrapText="1"/>
    </xf>
    <xf numFmtId="49" fontId="1" fillId="0" borderId="2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000"/>
  <sheetViews>
    <sheetView tabSelected="1" workbookViewId="0">
      <selection activeCell="S8" sqref="S8:V8"/>
    </sheetView>
  </sheetViews>
  <sheetFormatPr defaultColWidth="14.42578125" defaultRowHeight="15" customHeight="1"/>
  <cols>
    <col min="1" max="1" width="3.42578125" customWidth="1"/>
    <col min="2" max="2" width="3.5703125" customWidth="1"/>
    <col min="3" max="3" width="3" customWidth="1"/>
    <col min="4" max="4" width="20.140625" customWidth="1"/>
    <col min="5" max="5" width="7.42578125" customWidth="1"/>
    <col min="6" max="6" width="7.5703125" customWidth="1"/>
    <col min="7" max="7" width="7.85546875" customWidth="1"/>
    <col min="8" max="8" width="7.42578125" customWidth="1"/>
    <col min="9" max="9" width="8.7109375" customWidth="1"/>
    <col min="10" max="10" width="7.7109375" customWidth="1"/>
    <col min="11" max="11" width="6.42578125" customWidth="1"/>
    <col min="12" max="13" width="7" customWidth="1"/>
    <col min="14" max="14" width="8.28515625" customWidth="1"/>
    <col min="15" max="15" width="6" customWidth="1"/>
    <col min="16" max="17" width="6.85546875" customWidth="1"/>
    <col min="18" max="18" width="0.140625" customWidth="1"/>
    <col min="19" max="19" width="15.5703125" customWidth="1"/>
    <col min="20" max="21" width="6.5703125" customWidth="1"/>
    <col min="22" max="22" width="8.140625" customWidth="1"/>
    <col min="23" max="36" width="9.140625" customWidth="1"/>
  </cols>
  <sheetData>
    <row r="1" spans="1:36" ht="72.7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266" t="s">
        <v>90</v>
      </c>
      <c r="S1" s="267"/>
      <c r="T1" s="267"/>
      <c r="U1" s="267"/>
      <c r="V1" s="267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.75" customHeight="1">
      <c r="A2" s="268" t="s">
        <v>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2" customHeight="1">
      <c r="A3" s="269" t="s">
        <v>87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5.75" customHeight="1">
      <c r="A4" s="270" t="s">
        <v>1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12.75" customHeight="1">
      <c r="A5" s="271" t="s">
        <v>2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12" customHeight="1">
      <c r="A6" s="272" t="s">
        <v>3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1.25" customHeight="1">
      <c r="A7" s="273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27" customHeight="1">
      <c r="A8" s="286" t="s">
        <v>4</v>
      </c>
      <c r="B8" s="288" t="s">
        <v>5</v>
      </c>
      <c r="C8" s="288" t="s">
        <v>6</v>
      </c>
      <c r="D8" s="290" t="s">
        <v>7</v>
      </c>
      <c r="E8" s="288" t="s">
        <v>8</v>
      </c>
      <c r="F8" s="288" t="s">
        <v>9</v>
      </c>
      <c r="G8" s="247" t="s">
        <v>10</v>
      </c>
      <c r="H8" s="228" t="s">
        <v>11</v>
      </c>
      <c r="I8" s="229"/>
      <c r="J8" s="229"/>
      <c r="K8" s="230"/>
      <c r="L8" s="228" t="s">
        <v>12</v>
      </c>
      <c r="M8" s="229"/>
      <c r="N8" s="229"/>
      <c r="O8" s="230"/>
      <c r="P8" s="277" t="s">
        <v>13</v>
      </c>
      <c r="Q8" s="278" t="s">
        <v>14</v>
      </c>
      <c r="R8" s="279"/>
      <c r="S8" s="228" t="s">
        <v>15</v>
      </c>
      <c r="T8" s="229"/>
      <c r="U8" s="229"/>
      <c r="V8" s="230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.75" customHeight="1">
      <c r="A9" s="287"/>
      <c r="B9" s="289"/>
      <c r="C9" s="289"/>
      <c r="D9" s="289"/>
      <c r="E9" s="289"/>
      <c r="F9" s="289"/>
      <c r="G9" s="248"/>
      <c r="H9" s="276" t="s">
        <v>16</v>
      </c>
      <c r="I9" s="231" t="s">
        <v>17</v>
      </c>
      <c r="J9" s="284"/>
      <c r="K9" s="275" t="s">
        <v>18</v>
      </c>
      <c r="L9" s="276" t="s">
        <v>16</v>
      </c>
      <c r="M9" s="231" t="s">
        <v>17</v>
      </c>
      <c r="N9" s="284"/>
      <c r="O9" s="275" t="s">
        <v>18</v>
      </c>
      <c r="P9" s="235"/>
      <c r="Q9" s="280"/>
      <c r="R9" s="281"/>
      <c r="S9" s="285" t="s">
        <v>19</v>
      </c>
      <c r="T9" s="231" t="s">
        <v>20</v>
      </c>
      <c r="U9" s="232"/>
      <c r="V9" s="23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96" customHeight="1">
      <c r="A10" s="256"/>
      <c r="B10" s="258"/>
      <c r="C10" s="258"/>
      <c r="D10" s="258"/>
      <c r="E10" s="258"/>
      <c r="F10" s="258"/>
      <c r="G10" s="249"/>
      <c r="H10" s="256"/>
      <c r="I10" s="5" t="s">
        <v>16</v>
      </c>
      <c r="J10" s="5" t="s">
        <v>21</v>
      </c>
      <c r="K10" s="249"/>
      <c r="L10" s="256"/>
      <c r="M10" s="5" t="s">
        <v>16</v>
      </c>
      <c r="N10" s="5" t="s">
        <v>21</v>
      </c>
      <c r="O10" s="249"/>
      <c r="P10" s="236"/>
      <c r="Q10" s="282"/>
      <c r="R10" s="283"/>
      <c r="S10" s="256"/>
      <c r="T10" s="6" t="s">
        <v>22</v>
      </c>
      <c r="U10" s="6" t="s">
        <v>23</v>
      </c>
      <c r="V10" s="6" t="s">
        <v>24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5" customHeight="1">
      <c r="A11" s="241" t="s">
        <v>25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3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5" customHeight="1">
      <c r="A12" s="244" t="s">
        <v>26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3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5" customHeight="1">
      <c r="A13" s="7" t="s">
        <v>27</v>
      </c>
      <c r="B13" s="245" t="s">
        <v>28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5" customHeight="1">
      <c r="A14" s="8" t="s">
        <v>27</v>
      </c>
      <c r="B14" s="9" t="s">
        <v>27</v>
      </c>
      <c r="C14" s="246" t="s">
        <v>29</v>
      </c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8" customHeight="1">
      <c r="A15" s="291" t="s">
        <v>27</v>
      </c>
      <c r="B15" s="292" t="s">
        <v>27</v>
      </c>
      <c r="C15" s="10"/>
      <c r="D15" s="260" t="s">
        <v>30</v>
      </c>
      <c r="E15" s="261" t="s">
        <v>31</v>
      </c>
      <c r="F15" s="261" t="s">
        <v>32</v>
      </c>
      <c r="G15" s="11" t="s">
        <v>33</v>
      </c>
      <c r="H15" s="12">
        <f t="shared" ref="H15:H16" si="0">K15+I15</f>
        <v>845500</v>
      </c>
      <c r="I15" s="13">
        <v>791100</v>
      </c>
      <c r="J15" s="13">
        <v>593100</v>
      </c>
      <c r="K15" s="14">
        <v>54400</v>
      </c>
      <c r="L15" s="15">
        <v>834500</v>
      </c>
      <c r="M15" s="16">
        <v>829700</v>
      </c>
      <c r="N15" s="16">
        <v>648800</v>
      </c>
      <c r="O15" s="17">
        <v>4800</v>
      </c>
      <c r="P15" s="18">
        <v>850000</v>
      </c>
      <c r="Q15" s="19">
        <v>855000</v>
      </c>
      <c r="R15" s="20"/>
      <c r="S15" s="234" t="s">
        <v>34</v>
      </c>
      <c r="T15" s="21">
        <v>2000</v>
      </c>
      <c r="U15" s="21">
        <v>2000</v>
      </c>
      <c r="V15" s="21">
        <v>2000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7.25" customHeight="1">
      <c r="A16" s="287"/>
      <c r="B16" s="289"/>
      <c r="C16" s="1"/>
      <c r="D16" s="289"/>
      <c r="E16" s="289"/>
      <c r="F16" s="289"/>
      <c r="G16" s="22" t="s">
        <v>35</v>
      </c>
      <c r="H16" s="23">
        <f t="shared" si="0"/>
        <v>11000</v>
      </c>
      <c r="I16" s="24">
        <v>10000</v>
      </c>
      <c r="J16" s="24">
        <v>0</v>
      </c>
      <c r="K16" s="25">
        <v>1000</v>
      </c>
      <c r="L16" s="26">
        <v>14400</v>
      </c>
      <c r="M16" s="27">
        <v>14400</v>
      </c>
      <c r="N16" s="27">
        <v>0</v>
      </c>
      <c r="O16" s="28">
        <v>0</v>
      </c>
      <c r="P16" s="29">
        <v>15000</v>
      </c>
      <c r="Q16" s="30">
        <v>15000</v>
      </c>
      <c r="R16" s="31"/>
      <c r="S16" s="235"/>
      <c r="T16" s="32"/>
      <c r="U16" s="32"/>
      <c r="V16" s="3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0.25" customHeight="1">
      <c r="A17" s="287"/>
      <c r="B17" s="289"/>
      <c r="C17" s="33">
        <v>1</v>
      </c>
      <c r="D17" s="289"/>
      <c r="E17" s="289"/>
      <c r="F17" s="289"/>
      <c r="G17" s="34" t="s">
        <v>36</v>
      </c>
      <c r="H17" s="35">
        <v>1700</v>
      </c>
      <c r="I17" s="36">
        <v>1700</v>
      </c>
      <c r="J17" s="36">
        <v>0</v>
      </c>
      <c r="K17" s="37">
        <v>0</v>
      </c>
      <c r="L17" s="38">
        <v>8600</v>
      </c>
      <c r="M17" s="39">
        <v>8600</v>
      </c>
      <c r="N17" s="39">
        <v>8600</v>
      </c>
      <c r="O17" s="40">
        <v>0</v>
      </c>
      <c r="P17" s="27">
        <v>0</v>
      </c>
      <c r="Q17" s="27">
        <v>0</v>
      </c>
      <c r="R17" s="37"/>
      <c r="S17" s="235"/>
      <c r="T17" s="41"/>
      <c r="U17" s="41"/>
      <c r="V17" s="4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22.5" customHeight="1">
      <c r="A18" s="256"/>
      <c r="B18" s="258"/>
      <c r="C18" s="42"/>
      <c r="D18" s="258"/>
      <c r="E18" s="258"/>
      <c r="F18" s="258"/>
      <c r="G18" s="43" t="s">
        <v>37</v>
      </c>
      <c r="H18" s="44">
        <f t="shared" ref="H18:K18" si="1">H15+H16+H17</f>
        <v>858200</v>
      </c>
      <c r="I18" s="45">
        <f t="shared" si="1"/>
        <v>802800</v>
      </c>
      <c r="J18" s="45">
        <f t="shared" si="1"/>
        <v>593100</v>
      </c>
      <c r="K18" s="46">
        <f t="shared" si="1"/>
        <v>55400</v>
      </c>
      <c r="L18" s="47">
        <v>857500</v>
      </c>
      <c r="M18" s="48">
        <v>852700</v>
      </c>
      <c r="N18" s="48">
        <v>657400</v>
      </c>
      <c r="O18" s="49">
        <v>4800</v>
      </c>
      <c r="P18" s="50">
        <v>865000</v>
      </c>
      <c r="Q18" s="50">
        <v>870000</v>
      </c>
      <c r="R18" s="51"/>
      <c r="S18" s="236"/>
      <c r="T18" s="52"/>
      <c r="U18" s="53"/>
      <c r="V18" s="5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5" customHeight="1">
      <c r="A19" s="291" t="s">
        <v>27</v>
      </c>
      <c r="B19" s="292" t="s">
        <v>27</v>
      </c>
      <c r="C19" s="294">
        <v>4</v>
      </c>
      <c r="D19" s="260" t="s">
        <v>38</v>
      </c>
      <c r="E19" s="261" t="s">
        <v>39</v>
      </c>
      <c r="F19" s="261" t="s">
        <v>40</v>
      </c>
      <c r="G19" s="11" t="s">
        <v>33</v>
      </c>
      <c r="H19" s="55">
        <v>13000</v>
      </c>
      <c r="I19" s="56">
        <v>5000</v>
      </c>
      <c r="J19" s="56">
        <v>0</v>
      </c>
      <c r="K19" s="57">
        <v>8000</v>
      </c>
      <c r="L19" s="55">
        <v>5000</v>
      </c>
      <c r="M19" s="58">
        <v>5000</v>
      </c>
      <c r="N19" s="58">
        <v>0</v>
      </c>
      <c r="O19" s="59">
        <v>0</v>
      </c>
      <c r="P19" s="60">
        <v>6000</v>
      </c>
      <c r="Q19" s="59">
        <v>6000</v>
      </c>
      <c r="R19" s="57"/>
      <c r="S19" s="237" t="s">
        <v>41</v>
      </c>
      <c r="T19" s="61">
        <v>5</v>
      </c>
      <c r="U19" s="61">
        <v>5</v>
      </c>
      <c r="V19" s="61">
        <v>5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.75" customHeight="1">
      <c r="A20" s="256"/>
      <c r="B20" s="258"/>
      <c r="C20" s="289"/>
      <c r="D20" s="258"/>
      <c r="E20" s="258"/>
      <c r="F20" s="258"/>
      <c r="G20" s="43" t="s">
        <v>37</v>
      </c>
      <c r="H20" s="44">
        <v>13000</v>
      </c>
      <c r="I20" s="45">
        <v>5000</v>
      </c>
      <c r="J20" s="45">
        <v>0</v>
      </c>
      <c r="K20" s="62">
        <v>8000</v>
      </c>
      <c r="L20" s="44">
        <v>5000</v>
      </c>
      <c r="M20" s="63">
        <v>5000</v>
      </c>
      <c r="N20" s="63">
        <v>0</v>
      </c>
      <c r="O20" s="64">
        <v>0</v>
      </c>
      <c r="P20" s="65">
        <v>6000</v>
      </c>
      <c r="Q20" s="66">
        <v>6000</v>
      </c>
      <c r="R20" s="67"/>
      <c r="S20" s="236"/>
      <c r="T20" s="53">
        <v>5</v>
      </c>
      <c r="U20" s="53">
        <v>5</v>
      </c>
      <c r="V20" s="53">
        <v>5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>
      <c r="A21" s="291" t="s">
        <v>27</v>
      </c>
      <c r="B21" s="292" t="s">
        <v>27</v>
      </c>
      <c r="C21" s="259" t="s">
        <v>42</v>
      </c>
      <c r="D21" s="303" t="s">
        <v>43</v>
      </c>
      <c r="E21" s="261" t="s">
        <v>44</v>
      </c>
      <c r="F21" s="261" t="s">
        <v>45</v>
      </c>
      <c r="G21" s="68" t="s">
        <v>33</v>
      </c>
      <c r="H21" s="55">
        <v>200900</v>
      </c>
      <c r="I21" s="56">
        <v>200900</v>
      </c>
      <c r="J21" s="56">
        <v>166800</v>
      </c>
      <c r="K21" s="57">
        <v>0</v>
      </c>
      <c r="L21" s="69">
        <v>215900</v>
      </c>
      <c r="M21" s="58">
        <v>214400</v>
      </c>
      <c r="N21" s="58">
        <v>190700</v>
      </c>
      <c r="O21" s="59">
        <v>1500</v>
      </c>
      <c r="P21" s="60">
        <v>220100</v>
      </c>
      <c r="Q21" s="59">
        <v>221700</v>
      </c>
      <c r="R21" s="57"/>
      <c r="S21" s="237" t="s">
        <v>88</v>
      </c>
      <c r="T21" s="238">
        <v>13</v>
      </c>
      <c r="U21" s="238">
        <v>14</v>
      </c>
      <c r="V21" s="238">
        <v>15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5" customHeight="1">
      <c r="A22" s="287"/>
      <c r="B22" s="289"/>
      <c r="C22" s="289"/>
      <c r="D22" s="289"/>
      <c r="E22" s="289"/>
      <c r="F22" s="289"/>
      <c r="G22" s="70" t="s">
        <v>35</v>
      </c>
      <c r="H22" s="71">
        <v>2700</v>
      </c>
      <c r="I22" s="24">
        <v>2700</v>
      </c>
      <c r="J22" s="24">
        <v>0</v>
      </c>
      <c r="K22" s="72">
        <v>0</v>
      </c>
      <c r="L22" s="71">
        <v>1500</v>
      </c>
      <c r="M22" s="73">
        <v>1500</v>
      </c>
      <c r="N22" s="73">
        <v>0</v>
      </c>
      <c r="O22" s="74">
        <v>0</v>
      </c>
      <c r="P22" s="75">
        <v>1500</v>
      </c>
      <c r="Q22" s="76">
        <v>1500</v>
      </c>
      <c r="R22" s="31"/>
      <c r="S22" s="235"/>
      <c r="T22" s="239"/>
      <c r="U22" s="239"/>
      <c r="V22" s="239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5" customHeight="1">
      <c r="A23" s="287"/>
      <c r="B23" s="289"/>
      <c r="C23" s="289"/>
      <c r="D23" s="289"/>
      <c r="E23" s="289"/>
      <c r="F23" s="289"/>
      <c r="G23" s="77" t="s">
        <v>36</v>
      </c>
      <c r="H23" s="78">
        <v>100</v>
      </c>
      <c r="I23" s="36">
        <v>100</v>
      </c>
      <c r="J23" s="36">
        <v>0</v>
      </c>
      <c r="K23" s="37">
        <v>0</v>
      </c>
      <c r="L23" s="79">
        <v>2500</v>
      </c>
      <c r="M23" s="80">
        <v>2500</v>
      </c>
      <c r="N23" s="80">
        <v>2500</v>
      </c>
      <c r="O23" s="81">
        <v>0</v>
      </c>
      <c r="P23" s="82">
        <v>0</v>
      </c>
      <c r="Q23" s="81">
        <v>0</v>
      </c>
      <c r="R23" s="37"/>
      <c r="S23" s="235"/>
      <c r="T23" s="83"/>
      <c r="U23" s="83"/>
      <c r="V23" s="8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7.25" customHeight="1">
      <c r="A24" s="256"/>
      <c r="B24" s="258"/>
      <c r="C24" s="289"/>
      <c r="D24" s="258"/>
      <c r="E24" s="258"/>
      <c r="F24" s="258"/>
      <c r="G24" s="84" t="s">
        <v>37</v>
      </c>
      <c r="H24" s="85">
        <f t="shared" ref="H24:Q24" si="2">H21+H22+H23</f>
        <v>203700</v>
      </c>
      <c r="I24" s="86">
        <f t="shared" si="2"/>
        <v>203700</v>
      </c>
      <c r="J24" s="86">
        <f t="shared" si="2"/>
        <v>166800</v>
      </c>
      <c r="K24" s="86">
        <f t="shared" si="2"/>
        <v>0</v>
      </c>
      <c r="L24" s="86">
        <f t="shared" si="2"/>
        <v>219900</v>
      </c>
      <c r="M24" s="86">
        <f t="shared" si="2"/>
        <v>218400</v>
      </c>
      <c r="N24" s="86">
        <f t="shared" si="2"/>
        <v>193200</v>
      </c>
      <c r="O24" s="86">
        <f t="shared" si="2"/>
        <v>1500</v>
      </c>
      <c r="P24" s="86">
        <f t="shared" si="2"/>
        <v>221600</v>
      </c>
      <c r="Q24" s="86">
        <f t="shared" si="2"/>
        <v>223200</v>
      </c>
      <c r="R24" s="87"/>
      <c r="S24" s="236"/>
      <c r="T24" s="88"/>
      <c r="U24" s="88"/>
      <c r="V24" s="88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22.5" customHeight="1">
      <c r="A25" s="291" t="s">
        <v>27</v>
      </c>
      <c r="B25" s="292" t="s">
        <v>27</v>
      </c>
      <c r="C25" s="304">
        <v>6</v>
      </c>
      <c r="D25" s="303" t="s">
        <v>46</v>
      </c>
      <c r="E25" s="261" t="s">
        <v>47</v>
      </c>
      <c r="F25" s="261" t="s">
        <v>48</v>
      </c>
      <c r="G25" s="89" t="s">
        <v>33</v>
      </c>
      <c r="H25" s="55">
        <v>605700</v>
      </c>
      <c r="I25" s="23">
        <v>603700</v>
      </c>
      <c r="J25" s="56">
        <v>510700</v>
      </c>
      <c r="K25" s="90">
        <v>2000</v>
      </c>
      <c r="L25" s="69">
        <v>748600</v>
      </c>
      <c r="M25" s="58">
        <v>69000</v>
      </c>
      <c r="N25" s="58">
        <v>557100</v>
      </c>
      <c r="O25" s="91">
        <v>121600</v>
      </c>
      <c r="P25" s="60">
        <v>750000</v>
      </c>
      <c r="Q25" s="91">
        <v>750000</v>
      </c>
      <c r="R25" s="90"/>
      <c r="S25" s="237" t="s">
        <v>89</v>
      </c>
      <c r="T25" s="238">
        <v>60</v>
      </c>
      <c r="U25" s="238">
        <v>60</v>
      </c>
      <c r="V25" s="238">
        <v>60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8" customHeight="1">
      <c r="A26" s="287"/>
      <c r="B26" s="289"/>
      <c r="C26" s="289"/>
      <c r="D26" s="289"/>
      <c r="E26" s="289"/>
      <c r="F26" s="289"/>
      <c r="G26" s="92" t="s">
        <v>35</v>
      </c>
      <c r="H26" s="1">
        <v>200</v>
      </c>
      <c r="I26" s="24">
        <v>200</v>
      </c>
      <c r="J26" s="56">
        <v>0</v>
      </c>
      <c r="K26" s="31">
        <v>0</v>
      </c>
      <c r="L26" s="71">
        <v>300</v>
      </c>
      <c r="M26" s="73">
        <v>300</v>
      </c>
      <c r="N26" s="73">
        <v>0</v>
      </c>
      <c r="O26" s="76">
        <v>0</v>
      </c>
      <c r="P26" s="75">
        <v>300</v>
      </c>
      <c r="Q26" s="76">
        <v>300</v>
      </c>
      <c r="R26" s="93"/>
      <c r="S26" s="235"/>
      <c r="T26" s="235"/>
      <c r="U26" s="235"/>
      <c r="V26" s="23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6.5" customHeight="1">
      <c r="A27" s="287"/>
      <c r="B27" s="289"/>
      <c r="C27" s="289"/>
      <c r="D27" s="289"/>
      <c r="E27" s="289"/>
      <c r="F27" s="289"/>
      <c r="G27" s="94" t="s">
        <v>36</v>
      </c>
      <c r="H27" s="95">
        <v>400</v>
      </c>
      <c r="I27" s="96">
        <v>400</v>
      </c>
      <c r="J27" s="97">
        <v>0</v>
      </c>
      <c r="K27" s="98">
        <v>0</v>
      </c>
      <c r="L27" s="99">
        <v>9900</v>
      </c>
      <c r="M27" s="97">
        <v>9900</v>
      </c>
      <c r="N27" s="97">
        <v>9900</v>
      </c>
      <c r="O27" s="98">
        <v>0</v>
      </c>
      <c r="P27" s="100">
        <v>0</v>
      </c>
      <c r="Q27" s="98">
        <v>0</v>
      </c>
      <c r="R27" s="93"/>
      <c r="S27" s="235"/>
      <c r="T27" s="235"/>
      <c r="U27" s="235"/>
      <c r="V27" s="23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8" customHeight="1">
      <c r="A28" s="287"/>
      <c r="B28" s="289"/>
      <c r="C28" s="289"/>
      <c r="D28" s="289"/>
      <c r="E28" s="289"/>
      <c r="F28" s="289"/>
      <c r="G28" s="101"/>
      <c r="H28" s="102">
        <v>606300</v>
      </c>
      <c r="I28" s="103">
        <v>604300</v>
      </c>
      <c r="J28" s="103">
        <v>510700</v>
      </c>
      <c r="K28" s="104">
        <f>K25+K26+K27</f>
        <v>2000</v>
      </c>
      <c r="L28" s="105">
        <v>758800</v>
      </c>
      <c r="M28" s="106">
        <v>72200</v>
      </c>
      <c r="N28" s="106">
        <v>567000</v>
      </c>
      <c r="O28" s="107">
        <v>121600</v>
      </c>
      <c r="P28" s="108">
        <v>750300</v>
      </c>
      <c r="Q28" s="107">
        <v>750300</v>
      </c>
      <c r="R28" s="31"/>
      <c r="S28" s="235"/>
      <c r="T28" s="239"/>
      <c r="U28" s="239"/>
      <c r="V28" s="239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.5" hidden="1" customHeight="1">
      <c r="A29" s="256"/>
      <c r="B29" s="258"/>
      <c r="C29" s="289"/>
      <c r="D29" s="258"/>
      <c r="E29" s="258"/>
      <c r="F29" s="258"/>
      <c r="G29" s="84" t="s">
        <v>37</v>
      </c>
      <c r="H29" s="85">
        <v>606000</v>
      </c>
      <c r="I29" s="86">
        <v>604000</v>
      </c>
      <c r="J29" s="86">
        <v>525700</v>
      </c>
      <c r="K29" s="109">
        <v>2000</v>
      </c>
      <c r="L29" s="85"/>
      <c r="M29" s="86"/>
      <c r="N29" s="86"/>
      <c r="O29" s="109"/>
      <c r="P29" s="110"/>
      <c r="Q29" s="109"/>
      <c r="R29" s="87"/>
      <c r="S29" s="236"/>
      <c r="T29" s="88"/>
      <c r="U29" s="88"/>
      <c r="V29" s="8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22.5" customHeight="1">
      <c r="A30" s="291" t="s">
        <v>27</v>
      </c>
      <c r="B30" s="292" t="s">
        <v>27</v>
      </c>
      <c r="C30" s="259" t="s">
        <v>49</v>
      </c>
      <c r="D30" s="260" t="s">
        <v>50</v>
      </c>
      <c r="E30" s="261" t="s">
        <v>51</v>
      </c>
      <c r="F30" s="261" t="s">
        <v>40</v>
      </c>
      <c r="G30" s="11" t="s">
        <v>33</v>
      </c>
      <c r="H30" s="55">
        <v>8935</v>
      </c>
      <c r="I30" s="56">
        <v>8935</v>
      </c>
      <c r="J30" s="56">
        <v>0</v>
      </c>
      <c r="K30" s="57">
        <v>0</v>
      </c>
      <c r="L30" s="55">
        <v>20000</v>
      </c>
      <c r="M30" s="58">
        <v>20000</v>
      </c>
      <c r="N30" s="58">
        <v>0</v>
      </c>
      <c r="O30" s="59">
        <v>0</v>
      </c>
      <c r="P30" s="60">
        <v>20000</v>
      </c>
      <c r="Q30" s="59">
        <v>20000</v>
      </c>
      <c r="R30" s="57"/>
      <c r="S30" s="237" t="s">
        <v>52</v>
      </c>
      <c r="T30" s="61">
        <v>2</v>
      </c>
      <c r="U30" s="61">
        <v>2</v>
      </c>
      <c r="V30" s="61">
        <v>2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25.5" customHeight="1">
      <c r="A31" s="256"/>
      <c r="B31" s="307"/>
      <c r="C31" s="289"/>
      <c r="D31" s="258"/>
      <c r="E31" s="258"/>
      <c r="F31" s="258"/>
      <c r="G31" s="43" t="s">
        <v>37</v>
      </c>
      <c r="H31" s="111">
        <v>8935</v>
      </c>
      <c r="I31" s="45">
        <v>8935</v>
      </c>
      <c r="J31" s="45">
        <v>0</v>
      </c>
      <c r="K31" s="46">
        <v>0</v>
      </c>
      <c r="L31" s="111">
        <v>20000</v>
      </c>
      <c r="M31" s="63">
        <v>20000</v>
      </c>
      <c r="N31" s="63">
        <v>0</v>
      </c>
      <c r="O31" s="66">
        <v>0</v>
      </c>
      <c r="P31" s="112">
        <v>20000</v>
      </c>
      <c r="Q31" s="112">
        <v>20000</v>
      </c>
      <c r="R31" s="113"/>
      <c r="S31" s="236"/>
      <c r="T31" s="53"/>
      <c r="U31" s="53"/>
      <c r="V31" s="53"/>
      <c r="W31" s="114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22.5" customHeight="1">
      <c r="A32" s="255" t="s">
        <v>27</v>
      </c>
      <c r="B32" s="257" t="s">
        <v>27</v>
      </c>
      <c r="C32" s="259" t="s">
        <v>53</v>
      </c>
      <c r="D32" s="316" t="s">
        <v>54</v>
      </c>
      <c r="E32" s="309" t="s">
        <v>55</v>
      </c>
      <c r="F32" s="309" t="s">
        <v>40</v>
      </c>
      <c r="G32" s="115" t="s">
        <v>33</v>
      </c>
      <c r="H32" s="99">
        <v>23100</v>
      </c>
      <c r="I32" s="97">
        <v>23100</v>
      </c>
      <c r="J32" s="96">
        <v>0</v>
      </c>
      <c r="K32" s="116">
        <v>0</v>
      </c>
      <c r="L32" s="95">
        <v>30000</v>
      </c>
      <c r="M32" s="97">
        <v>30000</v>
      </c>
      <c r="N32" s="97">
        <v>0</v>
      </c>
      <c r="O32" s="117">
        <v>0</v>
      </c>
      <c r="P32" s="100">
        <v>30000</v>
      </c>
      <c r="Q32" s="117">
        <v>30000</v>
      </c>
      <c r="R32" s="116"/>
      <c r="S32" s="265" t="s">
        <v>56</v>
      </c>
      <c r="T32" s="32">
        <v>3</v>
      </c>
      <c r="U32" s="118">
        <v>3</v>
      </c>
      <c r="V32" s="118">
        <v>3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24.75" customHeight="1">
      <c r="A33" s="308"/>
      <c r="B33" s="263"/>
      <c r="C33" s="258"/>
      <c r="D33" s="258"/>
      <c r="E33" s="258"/>
      <c r="F33" s="258"/>
      <c r="G33" s="119" t="s">
        <v>37</v>
      </c>
      <c r="H33" s="120">
        <v>23100</v>
      </c>
      <c r="I33" s="121">
        <v>23100</v>
      </c>
      <c r="J33" s="122">
        <v>0</v>
      </c>
      <c r="K33" s="123">
        <v>0</v>
      </c>
      <c r="L33" s="124">
        <v>30000</v>
      </c>
      <c r="M33" s="121">
        <v>30000</v>
      </c>
      <c r="N33" s="121">
        <v>0</v>
      </c>
      <c r="O33" s="125">
        <v>0</v>
      </c>
      <c r="P33" s="126">
        <v>30000</v>
      </c>
      <c r="Q33" s="125">
        <v>30000</v>
      </c>
      <c r="R33" s="127"/>
      <c r="S33" s="235"/>
      <c r="T33" s="128"/>
      <c r="U33" s="128"/>
      <c r="V33" s="128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24.75" customHeight="1">
      <c r="A34" s="310" t="s">
        <v>27</v>
      </c>
      <c r="B34" s="312" t="s">
        <v>27</v>
      </c>
      <c r="C34" s="314">
        <v>9</v>
      </c>
      <c r="D34" s="237" t="s">
        <v>57</v>
      </c>
      <c r="E34" s="306" t="s">
        <v>58</v>
      </c>
      <c r="F34" s="306" t="s">
        <v>40</v>
      </c>
      <c r="G34" s="115" t="s">
        <v>33</v>
      </c>
      <c r="H34" s="222">
        <v>0</v>
      </c>
      <c r="I34" s="223">
        <v>0</v>
      </c>
      <c r="J34" s="223">
        <v>0</v>
      </c>
      <c r="K34" s="224">
        <v>0</v>
      </c>
      <c r="L34" s="222">
        <v>20000</v>
      </c>
      <c r="M34" s="223">
        <v>20000</v>
      </c>
      <c r="N34" s="223">
        <v>0</v>
      </c>
      <c r="O34" s="224">
        <v>0</v>
      </c>
      <c r="P34" s="225">
        <v>20000</v>
      </c>
      <c r="Q34" s="225">
        <v>20000</v>
      </c>
      <c r="R34" s="129"/>
      <c r="S34" s="234" t="s">
        <v>59</v>
      </c>
      <c r="T34" s="226">
        <v>1</v>
      </c>
      <c r="U34" s="226"/>
      <c r="V34" s="227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24.75" customHeight="1">
      <c r="A35" s="311"/>
      <c r="B35" s="313"/>
      <c r="C35" s="236"/>
      <c r="D35" s="236"/>
      <c r="E35" s="236"/>
      <c r="F35" s="236"/>
      <c r="G35" s="119" t="s">
        <v>37</v>
      </c>
      <c r="H35" s="130">
        <v>0</v>
      </c>
      <c r="I35" s="131">
        <v>0</v>
      </c>
      <c r="J35" s="131">
        <v>0</v>
      </c>
      <c r="K35" s="132">
        <v>0</v>
      </c>
      <c r="L35" s="130">
        <v>20000</v>
      </c>
      <c r="M35" s="133">
        <v>20000</v>
      </c>
      <c r="N35" s="133">
        <v>0</v>
      </c>
      <c r="O35" s="134">
        <v>0</v>
      </c>
      <c r="P35" s="135">
        <v>20000</v>
      </c>
      <c r="Q35" s="135">
        <v>20000</v>
      </c>
      <c r="R35" s="136"/>
      <c r="S35" s="236"/>
      <c r="T35" s="137"/>
      <c r="U35" s="137"/>
      <c r="V35" s="138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5" customHeight="1">
      <c r="A36" s="139" t="s">
        <v>27</v>
      </c>
      <c r="B36" s="140" t="s">
        <v>27</v>
      </c>
      <c r="C36" s="250" t="s">
        <v>60</v>
      </c>
      <c r="D36" s="251"/>
      <c r="E36" s="251"/>
      <c r="F36" s="251"/>
      <c r="G36" s="252"/>
      <c r="H36" s="141">
        <f>H18+H20+H24+H28+H31+H33</f>
        <v>1713235</v>
      </c>
      <c r="I36" s="141">
        <f t="shared" ref="I36:J36" si="3">I18+I20+I24+I28+I31+I33+I35</f>
        <v>1647835</v>
      </c>
      <c r="J36" s="141">
        <f t="shared" si="3"/>
        <v>1270600</v>
      </c>
      <c r="K36" s="141">
        <f>K18+K20+K24+K28+K31+K33</f>
        <v>65400</v>
      </c>
      <c r="L36" s="141">
        <v>20000</v>
      </c>
      <c r="M36" s="141">
        <f>M18+M20+M24+M28+M31+M33</f>
        <v>1198300</v>
      </c>
      <c r="N36" s="141">
        <v>0</v>
      </c>
      <c r="O36" s="141">
        <f>O18+O20+O24+O28+O31+O33</f>
        <v>127900</v>
      </c>
      <c r="P36" s="141">
        <v>1912900</v>
      </c>
      <c r="Q36" s="141">
        <v>1919501</v>
      </c>
      <c r="R36" s="141" t="e">
        <f>R18+#REF!+R20+R24+R31+#REF!+R29</f>
        <v>#REF!</v>
      </c>
      <c r="S36" s="142" t="s">
        <v>61</v>
      </c>
      <c r="T36" s="142" t="s">
        <v>61</v>
      </c>
      <c r="U36" s="142" t="s">
        <v>61</v>
      </c>
      <c r="V36" s="142" t="s">
        <v>61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20.25" customHeight="1">
      <c r="A37" s="143" t="s">
        <v>27</v>
      </c>
      <c r="B37" s="144" t="s">
        <v>62</v>
      </c>
      <c r="C37" s="253" t="s">
        <v>63</v>
      </c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54"/>
      <c r="R37" s="145"/>
      <c r="S37" s="145"/>
      <c r="T37" s="145"/>
      <c r="U37" s="145"/>
      <c r="V37" s="146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7.25" hidden="1" customHeight="1">
      <c r="A38" s="255" t="s">
        <v>27</v>
      </c>
      <c r="B38" s="257" t="s">
        <v>62</v>
      </c>
      <c r="C38" s="147"/>
      <c r="D38" s="148"/>
      <c r="E38" s="149"/>
      <c r="F38" s="150"/>
      <c r="G38" s="151" t="s">
        <v>37</v>
      </c>
      <c r="H38" s="152" t="e">
        <f t="shared" ref="H38:K38" si="4">SUM(#REF!)</f>
        <v>#REF!</v>
      </c>
      <c r="I38" s="153" t="e">
        <f t="shared" si="4"/>
        <v>#REF!</v>
      </c>
      <c r="J38" s="152" t="e">
        <f t="shared" si="4"/>
        <v>#REF!</v>
      </c>
      <c r="K38" s="154" t="e">
        <f t="shared" si="4"/>
        <v>#REF!</v>
      </c>
      <c r="L38" s="155"/>
      <c r="M38" s="153" t="e">
        <f t="shared" ref="M38:P38" si="5">SUM(#REF!)</f>
        <v>#REF!</v>
      </c>
      <c r="N38" s="153" t="e">
        <f t="shared" si="5"/>
        <v>#REF!</v>
      </c>
      <c r="O38" s="154" t="e">
        <f t="shared" si="5"/>
        <v>#REF!</v>
      </c>
      <c r="P38" s="154" t="e">
        <f t="shared" si="5"/>
        <v>#REF!</v>
      </c>
      <c r="Q38" s="154"/>
      <c r="R38" s="156" t="e">
        <f>SUM(#REF!)</f>
        <v>#REF!</v>
      </c>
      <c r="S38" s="157"/>
      <c r="T38" s="158">
        <v>2</v>
      </c>
      <c r="U38" s="159"/>
      <c r="V38" s="15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7.25" hidden="1" customHeight="1">
      <c r="A39" s="287"/>
      <c r="B39" s="289"/>
      <c r="C39" s="317" t="s">
        <v>27</v>
      </c>
      <c r="D39" s="318" t="s">
        <v>64</v>
      </c>
      <c r="E39" s="319" t="s">
        <v>65</v>
      </c>
      <c r="F39" s="305" t="s">
        <v>40</v>
      </c>
      <c r="G39" s="160" t="s">
        <v>33</v>
      </c>
      <c r="H39" s="161">
        <v>249300</v>
      </c>
      <c r="I39" s="24">
        <v>249300</v>
      </c>
      <c r="J39" s="24">
        <v>0</v>
      </c>
      <c r="K39" s="25">
        <v>0</v>
      </c>
      <c r="L39" s="23">
        <v>459552</v>
      </c>
      <c r="M39" s="24">
        <v>459552</v>
      </c>
      <c r="N39" s="24">
        <v>0</v>
      </c>
      <c r="O39" s="25">
        <v>0</v>
      </c>
      <c r="P39" s="72">
        <v>460000</v>
      </c>
      <c r="Q39" s="72">
        <v>460000</v>
      </c>
      <c r="R39" s="72"/>
      <c r="S39" s="240" t="s">
        <v>66</v>
      </c>
      <c r="T39" s="162">
        <v>60</v>
      </c>
      <c r="U39" s="163">
        <v>80</v>
      </c>
      <c r="V39" s="162">
        <v>80</v>
      </c>
      <c r="W39" s="114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7.25" hidden="1" customHeight="1">
      <c r="A40" s="315"/>
      <c r="B40" s="307"/>
      <c r="C40" s="263"/>
      <c r="D40" s="263"/>
      <c r="E40" s="263"/>
      <c r="F40" s="263"/>
      <c r="G40" s="119" t="s">
        <v>37</v>
      </c>
      <c r="H40" s="164">
        <v>249300</v>
      </c>
      <c r="I40" s="165">
        <f t="shared" ref="I40:P40" si="6">SUM(I39)</f>
        <v>249300</v>
      </c>
      <c r="J40" s="164">
        <f t="shared" si="6"/>
        <v>0</v>
      </c>
      <c r="K40" s="127">
        <f t="shared" si="6"/>
        <v>0</v>
      </c>
      <c r="L40" s="166">
        <f t="shared" si="6"/>
        <v>459552</v>
      </c>
      <c r="M40" s="165">
        <f t="shared" si="6"/>
        <v>459552</v>
      </c>
      <c r="N40" s="165">
        <f t="shared" si="6"/>
        <v>0</v>
      </c>
      <c r="O40" s="127">
        <f t="shared" si="6"/>
        <v>0</v>
      </c>
      <c r="P40" s="167">
        <f t="shared" si="6"/>
        <v>460000</v>
      </c>
      <c r="Q40" s="127">
        <v>460000</v>
      </c>
      <c r="R40" s="127">
        <f>SUM(R39)</f>
        <v>0</v>
      </c>
      <c r="S40" s="235"/>
      <c r="T40" s="128">
        <f>SUM(T39)</f>
        <v>60</v>
      </c>
      <c r="U40" s="128">
        <f t="shared" ref="U40:V40" si="7">SUM(U38:U39)</f>
        <v>80</v>
      </c>
      <c r="V40" s="128">
        <f t="shared" si="7"/>
        <v>80</v>
      </c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7.25" customHeight="1">
      <c r="A41" s="255" t="s">
        <v>27</v>
      </c>
      <c r="B41" s="257" t="s">
        <v>62</v>
      </c>
      <c r="C41" s="259" t="s">
        <v>67</v>
      </c>
      <c r="D41" s="260" t="s">
        <v>68</v>
      </c>
      <c r="E41" s="261" t="s">
        <v>69</v>
      </c>
      <c r="F41" s="262" t="s">
        <v>40</v>
      </c>
      <c r="G41" s="11" t="s">
        <v>33</v>
      </c>
      <c r="H41" s="96">
        <v>38455</v>
      </c>
      <c r="I41" s="96">
        <v>38455</v>
      </c>
      <c r="J41" s="96">
        <v>0</v>
      </c>
      <c r="K41" s="168">
        <v>0</v>
      </c>
      <c r="L41" s="55">
        <v>20000</v>
      </c>
      <c r="M41" s="58">
        <v>20000</v>
      </c>
      <c r="N41" s="58">
        <v>0</v>
      </c>
      <c r="O41" s="58">
        <v>0</v>
      </c>
      <c r="P41" s="58">
        <v>20000</v>
      </c>
      <c r="Q41" s="169">
        <v>20000</v>
      </c>
      <c r="R41" s="57"/>
      <c r="S41" s="234" t="s">
        <v>70</v>
      </c>
      <c r="T41" s="61">
        <v>30</v>
      </c>
      <c r="U41" s="61">
        <v>30</v>
      </c>
      <c r="V41" s="61">
        <v>30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27" customHeight="1">
      <c r="A42" s="256"/>
      <c r="B42" s="258"/>
      <c r="C42" s="258"/>
      <c r="D42" s="258"/>
      <c r="E42" s="258"/>
      <c r="F42" s="258"/>
      <c r="G42" s="170" t="s">
        <v>37</v>
      </c>
      <c r="H42" s="171">
        <v>38455</v>
      </c>
      <c r="I42" s="171">
        <v>38455</v>
      </c>
      <c r="J42" s="171">
        <v>0</v>
      </c>
      <c r="K42" s="172">
        <v>0</v>
      </c>
      <c r="L42" s="173">
        <v>20000</v>
      </c>
      <c r="M42" s="174">
        <v>20000</v>
      </c>
      <c r="N42" s="174">
        <v>0</v>
      </c>
      <c r="O42" s="174">
        <v>0</v>
      </c>
      <c r="P42" s="174">
        <v>20000</v>
      </c>
      <c r="Q42" s="175">
        <v>20000</v>
      </c>
      <c r="R42" s="176"/>
      <c r="S42" s="236"/>
      <c r="T42" s="177"/>
      <c r="U42" s="177"/>
      <c r="V42" s="17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7.25" customHeight="1">
      <c r="A43" s="291" t="s">
        <v>27</v>
      </c>
      <c r="B43" s="292" t="s">
        <v>62</v>
      </c>
      <c r="C43" s="293" t="s">
        <v>71</v>
      </c>
      <c r="D43" s="260" t="s">
        <v>72</v>
      </c>
      <c r="E43" s="261" t="s">
        <v>73</v>
      </c>
      <c r="F43" s="262" t="s">
        <v>40</v>
      </c>
      <c r="G43" s="11" t="s">
        <v>33</v>
      </c>
      <c r="H43" s="58">
        <v>1640</v>
      </c>
      <c r="I43" s="58">
        <v>1640</v>
      </c>
      <c r="J43" s="56">
        <v>0</v>
      </c>
      <c r="K43" s="90">
        <v>0</v>
      </c>
      <c r="L43" s="69">
        <v>4000</v>
      </c>
      <c r="M43" s="58">
        <v>4000</v>
      </c>
      <c r="N43" s="58">
        <v>0</v>
      </c>
      <c r="O43" s="58">
        <v>0</v>
      </c>
      <c r="P43" s="58">
        <v>7000</v>
      </c>
      <c r="Q43" s="169">
        <v>7000</v>
      </c>
      <c r="R43" s="57"/>
      <c r="S43" s="264" t="s">
        <v>74</v>
      </c>
      <c r="T43" s="178">
        <v>4</v>
      </c>
      <c r="U43" s="179">
        <v>5</v>
      </c>
      <c r="V43" s="178">
        <v>6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26.25" customHeight="1">
      <c r="A44" s="256"/>
      <c r="B44" s="258"/>
      <c r="C44" s="258"/>
      <c r="D44" s="258"/>
      <c r="E44" s="258"/>
      <c r="F44" s="258"/>
      <c r="G44" s="43" t="s">
        <v>37</v>
      </c>
      <c r="H44" s="63">
        <v>1640</v>
      </c>
      <c r="I44" s="63">
        <v>1640</v>
      </c>
      <c r="J44" s="45">
        <f>SUM(J43)</f>
        <v>0</v>
      </c>
      <c r="K44" s="180">
        <v>0</v>
      </c>
      <c r="L44" s="181">
        <v>4000</v>
      </c>
      <c r="M44" s="63">
        <v>4000</v>
      </c>
      <c r="N44" s="63">
        <v>0</v>
      </c>
      <c r="O44" s="63">
        <v>0</v>
      </c>
      <c r="P44" s="63">
        <v>7000</v>
      </c>
      <c r="Q44" s="182">
        <v>7000</v>
      </c>
      <c r="R44" s="183">
        <f>SUM(R43)</f>
        <v>0</v>
      </c>
      <c r="S44" s="236"/>
      <c r="T44" s="53"/>
      <c r="U44" s="53"/>
      <c r="V44" s="53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25.5" customHeight="1">
      <c r="A45" s="291" t="s">
        <v>27</v>
      </c>
      <c r="B45" s="292" t="s">
        <v>62</v>
      </c>
      <c r="C45" s="54">
        <v>8</v>
      </c>
      <c r="D45" s="260" t="s">
        <v>75</v>
      </c>
      <c r="E45" s="261" t="s">
        <v>76</v>
      </c>
      <c r="F45" s="262" t="s">
        <v>40</v>
      </c>
      <c r="G45" s="184" t="s">
        <v>33</v>
      </c>
      <c r="H45" s="56">
        <v>34000</v>
      </c>
      <c r="I45" s="56">
        <v>34000</v>
      </c>
      <c r="J45" s="56">
        <v>0</v>
      </c>
      <c r="K45" s="185">
        <v>0</v>
      </c>
      <c r="L45" s="55">
        <v>60000</v>
      </c>
      <c r="M45" s="58">
        <v>60000</v>
      </c>
      <c r="N45" s="58">
        <v>0</v>
      </c>
      <c r="O45" s="58">
        <v>0</v>
      </c>
      <c r="P45" s="58">
        <v>60000</v>
      </c>
      <c r="Q45" s="169">
        <v>60000</v>
      </c>
      <c r="R45" s="186"/>
      <c r="S45" s="234" t="s">
        <v>77</v>
      </c>
      <c r="T45" s="187">
        <v>3</v>
      </c>
      <c r="U45" s="188">
        <v>3</v>
      </c>
      <c r="V45" s="187">
        <v>3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5.75" customHeight="1">
      <c r="A46" s="256"/>
      <c r="B46" s="258"/>
      <c r="C46" s="189"/>
      <c r="D46" s="258"/>
      <c r="E46" s="258"/>
      <c r="F46" s="258"/>
      <c r="G46" s="43" t="s">
        <v>37</v>
      </c>
      <c r="H46" s="45">
        <f t="shared" ref="H46:J46" si="8">SUM(H45)</f>
        <v>34000</v>
      </c>
      <c r="I46" s="45">
        <f t="shared" si="8"/>
        <v>34000</v>
      </c>
      <c r="J46" s="45">
        <f t="shared" si="8"/>
        <v>0</v>
      </c>
      <c r="K46" s="180">
        <v>0</v>
      </c>
      <c r="L46" s="111">
        <v>60000</v>
      </c>
      <c r="M46" s="63">
        <v>60000</v>
      </c>
      <c r="N46" s="63">
        <v>0</v>
      </c>
      <c r="O46" s="63">
        <v>0</v>
      </c>
      <c r="P46" s="63">
        <v>60000</v>
      </c>
      <c r="Q46" s="182">
        <v>60000</v>
      </c>
      <c r="R46" s="183"/>
      <c r="S46" s="236"/>
      <c r="T46" s="53">
        <v>0</v>
      </c>
      <c r="U46" s="53">
        <v>0</v>
      </c>
      <c r="V46" s="53">
        <v>0</v>
      </c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21" customHeight="1">
      <c r="A47" s="291" t="s">
        <v>27</v>
      </c>
      <c r="B47" s="292" t="s">
        <v>62</v>
      </c>
      <c r="C47" s="294">
        <v>9</v>
      </c>
      <c r="D47" s="260" t="s">
        <v>78</v>
      </c>
      <c r="E47" s="261" t="s">
        <v>69</v>
      </c>
      <c r="F47" s="262" t="s">
        <v>40</v>
      </c>
      <c r="G47" s="184" t="s">
        <v>33</v>
      </c>
      <c r="H47" s="56">
        <v>29723</v>
      </c>
      <c r="I47" s="56">
        <v>29723</v>
      </c>
      <c r="J47" s="56">
        <v>0</v>
      </c>
      <c r="K47" s="185">
        <v>0</v>
      </c>
      <c r="L47" s="55">
        <v>25000</v>
      </c>
      <c r="M47" s="58">
        <v>25000</v>
      </c>
      <c r="N47" s="58">
        <v>0</v>
      </c>
      <c r="O47" s="58">
        <v>0</v>
      </c>
      <c r="P47" s="58">
        <v>25000</v>
      </c>
      <c r="Q47" s="169">
        <v>25000</v>
      </c>
      <c r="R47" s="186"/>
      <c r="S47" s="234" t="s">
        <v>74</v>
      </c>
      <c r="T47" s="187">
        <v>3</v>
      </c>
      <c r="U47" s="188">
        <v>3</v>
      </c>
      <c r="V47" s="187">
        <v>3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9.5" customHeight="1">
      <c r="A48" s="256"/>
      <c r="B48" s="258"/>
      <c r="C48" s="258"/>
      <c r="D48" s="258"/>
      <c r="E48" s="258"/>
      <c r="F48" s="258"/>
      <c r="G48" s="43" t="s">
        <v>37</v>
      </c>
      <c r="H48" s="45">
        <f t="shared" ref="H48:J48" si="9">SUM(H47)</f>
        <v>29723</v>
      </c>
      <c r="I48" s="45">
        <f t="shared" si="9"/>
        <v>29723</v>
      </c>
      <c r="J48" s="45">
        <f t="shared" si="9"/>
        <v>0</v>
      </c>
      <c r="K48" s="180">
        <v>0</v>
      </c>
      <c r="L48" s="111">
        <v>25000</v>
      </c>
      <c r="M48" s="63">
        <v>25000</v>
      </c>
      <c r="N48" s="63">
        <v>0</v>
      </c>
      <c r="O48" s="63">
        <v>0</v>
      </c>
      <c r="P48" s="63">
        <v>25000</v>
      </c>
      <c r="Q48" s="182">
        <v>25000</v>
      </c>
      <c r="R48" s="183"/>
      <c r="S48" s="236"/>
      <c r="T48" s="53">
        <v>0</v>
      </c>
      <c r="U48" s="53">
        <v>0</v>
      </c>
      <c r="V48" s="53">
        <v>0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20.25" customHeight="1">
      <c r="A49" s="291" t="s">
        <v>27</v>
      </c>
      <c r="B49" s="292" t="s">
        <v>62</v>
      </c>
      <c r="C49" s="294">
        <v>1</v>
      </c>
      <c r="D49" s="260" t="s">
        <v>79</v>
      </c>
      <c r="E49" s="261" t="s">
        <v>80</v>
      </c>
      <c r="F49" s="262" t="s">
        <v>81</v>
      </c>
      <c r="G49" s="190" t="s">
        <v>33</v>
      </c>
      <c r="H49" s="56">
        <v>6040</v>
      </c>
      <c r="I49" s="56">
        <v>6040</v>
      </c>
      <c r="J49" s="191">
        <v>0</v>
      </c>
      <c r="K49" s="185">
        <v>0</v>
      </c>
      <c r="L49" s="55">
        <v>20000</v>
      </c>
      <c r="M49" s="58">
        <v>20000</v>
      </c>
      <c r="N49" s="58">
        <v>0</v>
      </c>
      <c r="O49" s="58">
        <v>0</v>
      </c>
      <c r="P49" s="58">
        <v>20000</v>
      </c>
      <c r="Q49" s="169">
        <v>20000</v>
      </c>
      <c r="R49" s="192"/>
      <c r="S49" s="234" t="s">
        <v>82</v>
      </c>
      <c r="T49" s="221">
        <v>16</v>
      </c>
      <c r="U49" s="20">
        <v>18</v>
      </c>
      <c r="V49" s="221">
        <v>20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23.25" customHeight="1">
      <c r="A50" s="256"/>
      <c r="B50" s="258"/>
      <c r="C50" s="258"/>
      <c r="D50" s="258"/>
      <c r="E50" s="258"/>
      <c r="F50" s="258"/>
      <c r="G50" s="43" t="s">
        <v>37</v>
      </c>
      <c r="H50" s="193">
        <v>6040</v>
      </c>
      <c r="I50" s="193">
        <v>6040</v>
      </c>
      <c r="J50" s="131">
        <v>0</v>
      </c>
      <c r="K50" s="194">
        <v>0</v>
      </c>
      <c r="L50" s="111">
        <v>20000</v>
      </c>
      <c r="M50" s="63">
        <v>20000</v>
      </c>
      <c r="N50" s="63">
        <v>0</v>
      </c>
      <c r="O50" s="63">
        <v>0</v>
      </c>
      <c r="P50" s="63">
        <v>20000</v>
      </c>
      <c r="Q50" s="182">
        <v>20000</v>
      </c>
      <c r="R50" s="183"/>
      <c r="S50" s="236"/>
      <c r="T50" s="113">
        <v>16</v>
      </c>
      <c r="U50" s="183">
        <v>18</v>
      </c>
      <c r="V50" s="113">
        <v>20</v>
      </c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20.25" customHeight="1">
      <c r="A51" s="297" t="s">
        <v>27</v>
      </c>
      <c r="B51" s="299" t="s">
        <v>62</v>
      </c>
      <c r="C51" s="294">
        <v>2</v>
      </c>
      <c r="D51" s="260" t="s">
        <v>83</v>
      </c>
      <c r="E51" s="261" t="s">
        <v>80</v>
      </c>
      <c r="F51" s="262" t="s">
        <v>81</v>
      </c>
      <c r="G51" s="11" t="s">
        <v>33</v>
      </c>
      <c r="H51" s="56">
        <v>310000</v>
      </c>
      <c r="I51" s="56">
        <v>310000</v>
      </c>
      <c r="J51" s="56">
        <v>0</v>
      </c>
      <c r="K51" s="185">
        <v>0</v>
      </c>
      <c r="L51" s="55">
        <v>190000</v>
      </c>
      <c r="M51" s="58">
        <v>190000</v>
      </c>
      <c r="N51" s="58">
        <v>0</v>
      </c>
      <c r="O51" s="58">
        <v>0</v>
      </c>
      <c r="P51" s="58">
        <v>200000</v>
      </c>
      <c r="Q51" s="169">
        <v>200000</v>
      </c>
      <c r="R51" s="57"/>
      <c r="S51" s="234" t="s">
        <v>84</v>
      </c>
      <c r="T51" s="60">
        <v>2</v>
      </c>
      <c r="U51" s="59">
        <v>3</v>
      </c>
      <c r="V51" s="60">
        <v>3</v>
      </c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22.5" customHeight="1">
      <c r="A52" s="298"/>
      <c r="B52" s="256"/>
      <c r="C52" s="289"/>
      <c r="D52" s="258"/>
      <c r="E52" s="258"/>
      <c r="F52" s="258"/>
      <c r="G52" s="43" t="s">
        <v>37</v>
      </c>
      <c r="H52" s="45">
        <v>310000</v>
      </c>
      <c r="I52" s="45">
        <v>310000</v>
      </c>
      <c r="J52" s="62">
        <v>0</v>
      </c>
      <c r="K52" s="180">
        <v>0</v>
      </c>
      <c r="L52" s="111">
        <v>190000</v>
      </c>
      <c r="M52" s="63">
        <v>190000</v>
      </c>
      <c r="N52" s="63">
        <v>0</v>
      </c>
      <c r="O52" s="63">
        <v>0</v>
      </c>
      <c r="P52" s="63">
        <v>260000</v>
      </c>
      <c r="Q52" s="182">
        <v>260000</v>
      </c>
      <c r="R52" s="183">
        <f>SUM(R51)</f>
        <v>0</v>
      </c>
      <c r="S52" s="236"/>
      <c r="T52" s="113">
        <v>2</v>
      </c>
      <c r="U52" s="113">
        <v>3</v>
      </c>
      <c r="V52" s="113">
        <v>3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2.75">
      <c r="A53" s="195" t="s">
        <v>27</v>
      </c>
      <c r="B53" s="196" t="s">
        <v>62</v>
      </c>
      <c r="C53" s="300" t="s">
        <v>60</v>
      </c>
      <c r="D53" s="301"/>
      <c r="E53" s="301"/>
      <c r="F53" s="301"/>
      <c r="G53" s="302"/>
      <c r="H53" s="197">
        <f t="shared" ref="H53:I53" si="10">H42+H44+H46+H48+H50+H52</f>
        <v>419858</v>
      </c>
      <c r="I53" s="198">
        <f t="shared" si="10"/>
        <v>419858</v>
      </c>
      <c r="J53" s="198">
        <v>0</v>
      </c>
      <c r="K53" s="198">
        <v>0</v>
      </c>
      <c r="L53" s="198">
        <f t="shared" ref="L53:Q53" si="11">L42+L44+L46+L48+L50+L52</f>
        <v>319000</v>
      </c>
      <c r="M53" s="198">
        <f t="shared" si="11"/>
        <v>319000</v>
      </c>
      <c r="N53" s="198">
        <f t="shared" si="11"/>
        <v>0</v>
      </c>
      <c r="O53" s="198">
        <f t="shared" si="11"/>
        <v>0</v>
      </c>
      <c r="P53" s="198">
        <f t="shared" si="11"/>
        <v>392000</v>
      </c>
      <c r="Q53" s="198">
        <f t="shared" si="11"/>
        <v>392000</v>
      </c>
      <c r="R53" s="198" t="e">
        <f>R40+R44+#REF!+#REF!</f>
        <v>#REF!</v>
      </c>
      <c r="S53" s="199" t="s">
        <v>61</v>
      </c>
      <c r="T53" s="200" t="s">
        <v>61</v>
      </c>
      <c r="U53" s="201" t="s">
        <v>61</v>
      </c>
      <c r="V53" s="202" t="s">
        <v>61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3.5" customHeight="1">
      <c r="A54" s="295" t="s">
        <v>85</v>
      </c>
      <c r="B54" s="242"/>
      <c r="C54" s="242"/>
      <c r="D54" s="242"/>
      <c r="E54" s="242"/>
      <c r="F54" s="242"/>
      <c r="G54" s="243"/>
      <c r="H54" s="203">
        <f t="shared" ref="H54:M54" si="12">H36+H53</f>
        <v>2133093</v>
      </c>
      <c r="I54" s="203">
        <f t="shared" si="12"/>
        <v>2067693</v>
      </c>
      <c r="J54" s="203">
        <f t="shared" si="12"/>
        <v>1270600</v>
      </c>
      <c r="K54" s="203">
        <f t="shared" si="12"/>
        <v>65400</v>
      </c>
      <c r="L54" s="203">
        <f t="shared" si="12"/>
        <v>339000</v>
      </c>
      <c r="M54" s="203">
        <f t="shared" si="12"/>
        <v>1517300</v>
      </c>
      <c r="N54" s="203">
        <v>0</v>
      </c>
      <c r="O54" s="203">
        <f>SUM(O36+O53)</f>
        <v>127900</v>
      </c>
      <c r="P54" s="203">
        <f t="shared" ref="P54:R54" si="13">P36+P53</f>
        <v>2304900</v>
      </c>
      <c r="Q54" s="203">
        <f t="shared" si="13"/>
        <v>2311501</v>
      </c>
      <c r="R54" s="204" t="e">
        <f t="shared" si="13"/>
        <v>#REF!</v>
      </c>
      <c r="S54" s="205" t="s">
        <v>61</v>
      </c>
      <c r="T54" s="205" t="s">
        <v>61</v>
      </c>
      <c r="U54" s="205" t="s">
        <v>61</v>
      </c>
      <c r="V54" s="206" t="s">
        <v>61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3.5" customHeight="1">
      <c r="A55" s="296" t="s">
        <v>86</v>
      </c>
      <c r="B55" s="242"/>
      <c r="C55" s="242"/>
      <c r="D55" s="242"/>
      <c r="E55" s="242"/>
      <c r="F55" s="242"/>
      <c r="G55" s="243"/>
      <c r="H55" s="207">
        <f t="shared" ref="H55:I55" si="14">H53+H54</f>
        <v>2552951</v>
      </c>
      <c r="I55" s="208">
        <f t="shared" si="14"/>
        <v>2487551</v>
      </c>
      <c r="J55" s="208">
        <f t="shared" ref="J55:M55" si="15">J54</f>
        <v>1270600</v>
      </c>
      <c r="K55" s="208">
        <f t="shared" si="15"/>
        <v>65400</v>
      </c>
      <c r="L55" s="208">
        <f t="shared" si="15"/>
        <v>339000</v>
      </c>
      <c r="M55" s="208">
        <f t="shared" si="15"/>
        <v>1517300</v>
      </c>
      <c r="N55" s="208">
        <v>0</v>
      </c>
      <c r="O55" s="208">
        <f t="shared" ref="O55:R55" si="16">O54</f>
        <v>127900</v>
      </c>
      <c r="P55" s="207">
        <f t="shared" si="16"/>
        <v>2304900</v>
      </c>
      <c r="Q55" s="207">
        <f t="shared" si="16"/>
        <v>2311501</v>
      </c>
      <c r="R55" s="208" t="e">
        <f t="shared" si="16"/>
        <v>#REF!</v>
      </c>
      <c r="S55" s="209" t="s">
        <v>61</v>
      </c>
      <c r="T55" s="209" t="s">
        <v>61</v>
      </c>
      <c r="U55" s="209" t="s">
        <v>61</v>
      </c>
      <c r="V55" s="210" t="s">
        <v>61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4.25" customHeight="1">
      <c r="A56" s="211"/>
      <c r="B56" s="212"/>
      <c r="C56" s="212"/>
      <c r="D56" s="212"/>
      <c r="E56" s="212"/>
      <c r="F56" s="212"/>
      <c r="G56" s="212"/>
      <c r="H56" s="213"/>
      <c r="I56" s="213"/>
      <c r="J56" s="213"/>
      <c r="K56" s="213"/>
      <c r="L56" s="213"/>
      <c r="M56" s="213"/>
      <c r="N56" s="213"/>
      <c r="O56" s="213"/>
      <c r="P56" s="214"/>
      <c r="Q56" s="214"/>
      <c r="R56" s="215"/>
      <c r="S56" s="216"/>
      <c r="T56" s="217"/>
      <c r="U56" s="217"/>
      <c r="V56" s="217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2.75">
      <c r="A57" s="218"/>
      <c r="B57" s="218"/>
      <c r="C57" s="212"/>
      <c r="D57" s="212"/>
      <c r="E57" s="212"/>
      <c r="F57" s="212"/>
      <c r="G57" s="212"/>
      <c r="H57" s="213"/>
      <c r="I57" s="213"/>
      <c r="J57" s="213"/>
      <c r="K57" s="213"/>
      <c r="L57" s="213"/>
      <c r="M57" s="213"/>
      <c r="N57" s="213"/>
      <c r="O57" s="213"/>
      <c r="P57" s="214"/>
      <c r="Q57" s="214"/>
      <c r="R57" s="215"/>
      <c r="S57" s="216"/>
      <c r="T57" s="217"/>
      <c r="U57" s="217"/>
      <c r="V57" s="217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5.75">
      <c r="A58" s="219"/>
      <c r="B58" s="219"/>
      <c r="C58" s="1"/>
      <c r="D58" s="2"/>
      <c r="E58" s="1"/>
      <c r="F58" s="220"/>
      <c r="G58" s="1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5.75">
      <c r="A59" s="1"/>
      <c r="B59" s="1"/>
      <c r="C59" s="1"/>
      <c r="D59" s="2"/>
      <c r="E59" s="1"/>
      <c r="F59" s="220"/>
      <c r="G59" s="1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5.75">
      <c r="A60" s="1"/>
      <c r="B60" s="1"/>
      <c r="C60" s="1"/>
      <c r="D60" s="2"/>
      <c r="E60" s="1"/>
      <c r="F60" s="220"/>
      <c r="G60" s="1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.75">
      <c r="A61" s="1"/>
      <c r="B61" s="1"/>
      <c r="C61" s="1"/>
      <c r="D61" s="2"/>
      <c r="E61" s="1"/>
      <c r="F61" s="220"/>
      <c r="G61" s="1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.75">
      <c r="A62" s="1"/>
      <c r="B62" s="1"/>
      <c r="C62" s="1"/>
      <c r="D62" s="2"/>
      <c r="E62" s="1"/>
      <c r="F62" s="220"/>
      <c r="G62" s="1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.75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.75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5.7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5.75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5.75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5.75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5.75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.75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.75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.75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5.75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5.75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5.7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5.75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5.75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5.75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5.75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5.75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5.75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5.75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5.75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5.75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5.7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5.75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5.75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5.75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5.75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5.75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5.75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5.75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5.75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5.75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5.7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5.75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5.75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5.75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5.75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5.75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5.75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5.75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5.75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5.75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5.7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5.75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5.75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5.75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5.75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5.75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5.75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5.75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5.75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5.75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5.7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5.75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5.75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5.75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5.75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5.75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5.75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5.75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5.75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5.75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5.7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5.75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5.75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5.75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5.75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5.75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5.75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5.75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5.75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5.75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5.7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5.75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5.75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5.75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5.75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5.75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5.75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5.75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5.75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5.75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5.7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5.75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5.75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5.75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5.75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5.75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5.75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5.75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5.75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5.75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5.7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5.75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5.75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5.75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5.75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5.75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5.75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5.75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5.75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5.75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5.7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5.75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5.75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5.75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5.75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5.75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5.75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5.75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5.75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5.75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5.7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5.75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5.75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5.75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5.7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5.7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5.7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5.75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5.75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5.75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5.7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5.75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5.75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5.75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5.75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5.75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5.75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5.75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5.75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5.75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5.7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5.75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5.75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5.75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5.75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5.75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5.75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5.75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5.75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5.75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5.7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5.75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5.75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5.75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5.75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5.75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5.75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5.75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5.75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5.75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5.7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5.75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5.75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5.75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5.75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5.75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5.75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5.75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5.75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5.75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5.7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5.75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5.75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5.75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5.75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5.75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5.75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5.75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5.75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5.75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5.7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5.75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5.75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5.75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5.75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5.75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5.75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5.75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5.75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5.75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5.7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5.75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5.75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5.75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5.75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5.75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5.75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5.75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5.75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5.75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5.7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5.75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5.75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5.75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5.75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5.75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5.75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5.75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5.75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5.75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5.7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5.75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5.75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5.75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5.75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5.75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5.75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5.75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5.75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5.75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5.7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5.75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5.75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5.7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5.7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5.7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5.75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5.75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5.75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5.75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5.7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5.75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5.75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5.75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5.75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5.75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5.75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5.75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5.75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5.75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5.7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5.75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5.75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5.75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5.75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5.75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5.75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5.75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5.75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5.75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5.7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5.75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5.75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5.75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5.75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5.75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5.75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5.75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5.75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5.75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5.7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5.75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5.75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5.75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5.75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5.75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5.75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5.75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5.75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5.75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5.7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5.75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5.75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5.75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5.75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5.75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5.75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5.75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5.75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5.75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5.7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5.75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5.75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5.75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5.75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5.75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5.75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5.75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5.75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5.75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5.7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5.75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5.75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5.75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5.75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5.7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5.7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5.7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5.75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5.75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5.7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5.75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5.75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5.75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5.75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5.75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5.75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5.75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5.75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5.75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5.7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5.75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5.75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5.75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5.75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5.75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5.75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5.75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5.75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5.75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5.7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5.75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5.7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5.7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5.7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5.75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5.75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5.75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5.75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5.75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5.7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5.75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5.75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5.75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5.75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5.75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5.75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5.75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5.75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5.75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5.7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5.7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5.7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5.75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5.75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5.75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5.75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5.75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5.75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5.75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5.7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5.75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5.75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5.75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5.75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5.75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5.75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5.75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5.75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5.75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5.7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5.75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5.75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5.75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5.75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5.75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5.75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5.75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5.75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5.75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5.7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5.75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5.75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5.75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5.75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5.75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5.75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5.75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5.75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5.75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5.7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5.75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5.75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5.75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5.75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5.75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5.75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5.75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5.75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5.75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5.7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5.75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5.75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5.75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5.75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5.75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5.75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5.75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5.75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5.75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5.7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5.75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5.75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5.75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5.75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5.75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5.75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5.75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5.75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5.75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5.7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5.75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5.75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5.75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5.75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5.75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5.75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5.75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5.75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5.75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5.7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5.7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5.7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5.7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5.75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5.75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5.75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5.75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5.75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5.75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5.7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5.75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5.75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5.75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5.75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5.75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5.75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5.75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5.75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5.75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5.7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5.75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5.75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5.75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5.75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5.75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5.75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5.75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5.75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5.75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5.7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5.75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5.75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5.75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5.75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5.75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5.75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5.75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5.75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5.75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5.7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5.75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5.75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5.75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5.75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5.75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5.75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5.75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5.75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5.75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5.7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5.75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5.75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5.75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5.75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5.75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5.75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5.75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5.75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5.75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5.7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5.75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5.75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5.75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5.75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5.75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5.75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5.75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5.75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5.75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5.7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5.75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5.75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5.75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5.75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5.75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5.75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5.75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5.75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5.75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5.7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5.75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5.75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5.75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5.75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5.75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5.75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5.75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5.75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5.75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5.7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5.75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5.75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5.75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5.75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5.75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5.75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5.75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5.75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5.75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5.7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5.7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5.7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5.75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5.75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5.75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5.75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5.75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5.75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5.75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5.7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5.75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5.75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5.75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5.75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5.75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5.75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5.75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5.75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5.75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5.7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5.75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5.75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5.75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5.75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5.75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5.75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5.75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5.75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5.75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5.7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5.75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5.75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5.75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5.75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5.75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5.75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5.75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5.75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5.75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5.7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5.75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5.75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5.75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5.75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5.75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5.75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5.75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5.75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5.75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5.7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5.75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5.75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5.75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5.75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5.75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5.75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5.75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5.75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5.75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5.7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5.75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5.75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5.75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5.75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5.75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5.75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5.75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5.75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5.75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5.7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5.75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5.75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5.75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5.75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5.75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5.75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5.75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5.75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5.75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5.7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5.75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5.75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5.75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5.75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5.75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5.75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5.75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5.75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5.75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5.7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5.75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5.75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5.75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5.75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5.75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5.75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5.75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5.75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5.7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5.7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5.75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5.75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5.75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5.75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5.75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5.75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5.75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5.75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5.75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5.7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5.75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5.75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5.75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5.75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5.75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5.75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5.75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5.75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5.75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5.7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5.75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5.75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5.75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5.75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5.75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5.75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5.75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5.75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5.75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5.7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5.75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5.75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5.75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5.75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5.75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5.75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5.75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5.75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5.75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5.7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5.75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5.75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5.75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5.75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5.75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5.75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5.75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5.75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5.75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5.7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5.75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5.75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5.75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5.75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5.75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5.75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5.75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5.75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5.75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5.7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5.75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5.75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5.75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5.75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5.75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5.75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5.75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5.75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5.75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5.7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5.75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5.75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5.75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5.75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5.75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5.75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5.75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5.75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5.75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5.7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5.75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5.75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5.75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5.75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5.75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5.75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5.75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5.75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5.75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5.7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5.75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5.75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5.75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5.75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5.75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5.75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5.7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5.7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5.75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5.7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5.75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5.75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5.75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5.75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5.75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5.75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5.75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5.75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5.75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5.7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5.75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5.75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5.75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5.75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5.75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5.75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5.75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5.75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5.75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5.7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5.75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5.75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5.75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5.75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5.75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5.75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5.75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5.75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5.75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5.7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5.75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5.75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5.75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5.75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5.75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5.75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5.75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5.75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5.75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5.7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5.75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5.75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5.75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5.75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5.75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5.75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5.75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5.75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5.75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5.7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5.75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5.75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5.75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5.75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5.75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5.75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5.75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5.75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5.75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5.7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5.75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5.75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5.75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5.75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5.75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5.75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5.75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5.75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5.75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5.7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5.75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5.75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5.75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5.75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5.75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5.75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5.75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5.75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5.75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5.7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5.75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5.75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5.75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5.75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5.75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5.75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5.75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5.75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5.75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5.7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5.75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5.75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5.75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5.75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5.7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5.7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5.75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5.75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5.75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5.7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5.75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5.75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5.75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5.75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5.75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5.75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5.75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5.75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5.75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5.7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5.75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5.75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5.75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5.75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5.75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5.75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5.75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5.75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5.75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5.7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5.75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5.75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5.75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5.75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5.75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5.75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5.75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5.75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5.75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5.7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5.75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5.75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5.75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5.75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5.75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5.75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5.75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5.75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5.75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5.7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5.75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5.75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5.75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5.75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5.75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5.75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5.75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5.75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5.75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5.7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5.75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5.75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5.75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5.75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5.75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5.75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5.75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5.75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5.75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5.7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5.75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5.75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5.75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5.75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5.75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5.75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5.75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5.75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5.75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5.7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5.75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5.75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5.75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5.75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5.75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5.75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5.75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5.75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5.75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5.7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5.75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5.75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5.75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5.75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5.75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5.75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5.75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5.75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5.75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5.7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5.75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5.75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5.75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spans="1:36" ht="15.7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spans="1:36" ht="15.7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spans="1:36" ht="15.75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spans="1:36" ht="15.75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spans="1:36" ht="15.75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spans="1:36" ht="15.75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spans="1:36" ht="15.7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spans="1:36" ht="15.75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spans="1:36" ht="15.75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spans="1:36" ht="15.75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spans="1:36" ht="15.75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spans="1:36" ht="15.75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spans="1:36" ht="15.75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spans="1:36" ht="15.75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spans="1:36" ht="15.75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spans="1:36" ht="15.75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spans="1:36" ht="15.7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spans="1:36" ht="15.75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spans="1:36" ht="15.75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spans="1:36" ht="15.75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spans="1:36" ht="15.75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spans="1:36" ht="15.75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spans="1:36" ht="15.75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spans="1:36" ht="15.75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spans="1:36" ht="15.75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spans="1:36" ht="15.75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spans="1:36" ht="15.75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spans="1:36" ht="15.75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spans="1:36" ht="15.75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  <row r="998" spans="1:36" ht="15.75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</row>
    <row r="999" spans="1:36" ht="15.75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</row>
    <row r="1000" spans="1:36" ht="15.75">
      <c r="A1000" s="1"/>
      <c r="B1000" s="1"/>
      <c r="C1000" s="1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</row>
  </sheetData>
  <mergeCells count="138">
    <mergeCell ref="F39:F40"/>
    <mergeCell ref="F34:F35"/>
    <mergeCell ref="A30:A31"/>
    <mergeCell ref="B30:B31"/>
    <mergeCell ref="C30:C31"/>
    <mergeCell ref="D30:D31"/>
    <mergeCell ref="E30:E31"/>
    <mergeCell ref="F30:F31"/>
    <mergeCell ref="A32:A33"/>
    <mergeCell ref="F32:F33"/>
    <mergeCell ref="C32:C33"/>
    <mergeCell ref="A34:A35"/>
    <mergeCell ref="B34:B35"/>
    <mergeCell ref="C34:C35"/>
    <mergeCell ref="A38:A40"/>
    <mergeCell ref="B38:B40"/>
    <mergeCell ref="D32:D33"/>
    <mergeCell ref="E32:E33"/>
    <mergeCell ref="D34:D35"/>
    <mergeCell ref="E34:E35"/>
    <mergeCell ref="C39:C40"/>
    <mergeCell ref="D39:D40"/>
    <mergeCell ref="E39:E40"/>
    <mergeCell ref="B21:B24"/>
    <mergeCell ref="C21:C24"/>
    <mergeCell ref="D21:D24"/>
    <mergeCell ref="E21:E24"/>
    <mergeCell ref="F21:F24"/>
    <mergeCell ref="A21:A24"/>
    <mergeCell ref="A25:A29"/>
    <mergeCell ref="B25:B29"/>
    <mergeCell ref="C25:C29"/>
    <mergeCell ref="D25:D29"/>
    <mergeCell ref="E25:E29"/>
    <mergeCell ref="F25:F29"/>
    <mergeCell ref="E19:E20"/>
    <mergeCell ref="F19:F20"/>
    <mergeCell ref="A15:A18"/>
    <mergeCell ref="B15:B18"/>
    <mergeCell ref="D15:D18"/>
    <mergeCell ref="E15:E18"/>
    <mergeCell ref="F15:F18"/>
    <mergeCell ref="A19:A20"/>
    <mergeCell ref="B19:B20"/>
    <mergeCell ref="C19:C20"/>
    <mergeCell ref="D19:D20"/>
    <mergeCell ref="A54:G54"/>
    <mergeCell ref="A55:G55"/>
    <mergeCell ref="A47:A48"/>
    <mergeCell ref="B47:B48"/>
    <mergeCell ref="C47:C48"/>
    <mergeCell ref="D47:D48"/>
    <mergeCell ref="E47:E48"/>
    <mergeCell ref="F47:F48"/>
    <mergeCell ref="A49:A50"/>
    <mergeCell ref="F49:F50"/>
    <mergeCell ref="A51:A52"/>
    <mergeCell ref="B51:B52"/>
    <mergeCell ref="C51:C52"/>
    <mergeCell ref="D49:D50"/>
    <mergeCell ref="E49:E50"/>
    <mergeCell ref="D51:D52"/>
    <mergeCell ref="E51:E52"/>
    <mergeCell ref="F51:F52"/>
    <mergeCell ref="C53:G53"/>
    <mergeCell ref="F45:F46"/>
    <mergeCell ref="A43:A44"/>
    <mergeCell ref="B43:B44"/>
    <mergeCell ref="C43:C44"/>
    <mergeCell ref="E43:E44"/>
    <mergeCell ref="F43:F44"/>
    <mergeCell ref="A45:A46"/>
    <mergeCell ref="B45:B46"/>
    <mergeCell ref="B49:B50"/>
    <mergeCell ref="C49:C50"/>
    <mergeCell ref="D43:D44"/>
    <mergeCell ref="D45:D46"/>
    <mergeCell ref="E45:E46"/>
    <mergeCell ref="R1:V1"/>
    <mergeCell ref="A2:V2"/>
    <mergeCell ref="A3:V3"/>
    <mergeCell ref="A4:V4"/>
    <mergeCell ref="A5:V5"/>
    <mergeCell ref="A6:V6"/>
    <mergeCell ref="A7:V7"/>
    <mergeCell ref="K9:K10"/>
    <mergeCell ref="L9:L10"/>
    <mergeCell ref="P8:P10"/>
    <mergeCell ref="O9:O10"/>
    <mergeCell ref="H8:K8"/>
    <mergeCell ref="L8:O8"/>
    <mergeCell ref="Q8:R10"/>
    <mergeCell ref="H9:H10"/>
    <mergeCell ref="I9:J9"/>
    <mergeCell ref="M9:N9"/>
    <mergeCell ref="S9:S10"/>
    <mergeCell ref="A8:A10"/>
    <mergeCell ref="B8:B10"/>
    <mergeCell ref="C8:C10"/>
    <mergeCell ref="D8:D10"/>
    <mergeCell ref="E8:E10"/>
    <mergeCell ref="F8:F10"/>
    <mergeCell ref="S43:S44"/>
    <mergeCell ref="S45:S46"/>
    <mergeCell ref="S47:S48"/>
    <mergeCell ref="S49:S50"/>
    <mergeCell ref="S51:S52"/>
    <mergeCell ref="S21:S24"/>
    <mergeCell ref="S25:S29"/>
    <mergeCell ref="T25:T28"/>
    <mergeCell ref="U25:U28"/>
    <mergeCell ref="S30:S31"/>
    <mergeCell ref="S32:S33"/>
    <mergeCell ref="S34:S35"/>
    <mergeCell ref="S8:V8"/>
    <mergeCell ref="T9:V9"/>
    <mergeCell ref="S15:S18"/>
    <mergeCell ref="S19:S20"/>
    <mergeCell ref="T21:T22"/>
    <mergeCell ref="U21:U22"/>
    <mergeCell ref="V21:V22"/>
    <mergeCell ref="S39:S40"/>
    <mergeCell ref="S41:S42"/>
    <mergeCell ref="V25:V28"/>
    <mergeCell ref="A11:V11"/>
    <mergeCell ref="A12:V12"/>
    <mergeCell ref="B13:V13"/>
    <mergeCell ref="C14:V14"/>
    <mergeCell ref="G8:G10"/>
    <mergeCell ref="C36:G36"/>
    <mergeCell ref="C37:Q37"/>
    <mergeCell ref="A41:A42"/>
    <mergeCell ref="B41:B42"/>
    <mergeCell ref="C41:C42"/>
    <mergeCell ref="D41:D42"/>
    <mergeCell ref="E41:E42"/>
    <mergeCell ref="F41:F42"/>
    <mergeCell ref="B32:B33"/>
  </mergeCells>
  <conditionalFormatting sqref="A3:V3 S9">
    <cfRule type="cellIs" dxfId="0" priority="1" stopIfTrue="1" operator="equal">
      <formula>0</formula>
    </cfRule>
  </conditionalFormatting>
  <printOptions horizontalCentered="1"/>
  <pageMargins left="0.39370078740157483" right="0.39370078740157483" top="0.98425196850393704" bottom="0.39370078740157483" header="0" footer="0"/>
  <pageSetup paperSize="9" scale="80" orientation="landscape" r:id="rId1"/>
  <headerFooter>
    <oddHeader>&amp;C&amp;P</oddHeader>
  </headerFooter>
  <rowBreaks count="1" manualBreakCount="1">
    <brk id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pr.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2021-01-29T09:48:34Z</cp:lastPrinted>
  <dcterms:created xsi:type="dcterms:W3CDTF">1996-10-14T23:33:28Z</dcterms:created>
  <dcterms:modified xsi:type="dcterms:W3CDTF">2021-01-29T09:48:38Z</dcterms:modified>
</cp:coreProperties>
</file>