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8330" windowHeight="11640"/>
  </bookViews>
  <sheets>
    <sheet name="7 pr." sheetId="4" r:id="rId1"/>
  </sheets>
  <definedNames>
    <definedName name="_xlnm.Print_Area" localSheetId="0">'7 pr.'!$A$1:$Z$195</definedName>
    <definedName name="_xlnm.Print_Titles" localSheetId="0">'7 pr.'!$8:$10</definedName>
  </definedNames>
  <calcPr calcId="125725"/>
</workbook>
</file>

<file path=xl/calcChain.xml><?xml version="1.0" encoding="utf-8"?>
<calcChain xmlns="http://schemas.openxmlformats.org/spreadsheetml/2006/main">
  <c r="I128" i="4"/>
  <c r="J128"/>
  <c r="K128"/>
  <c r="H128"/>
  <c r="L95"/>
  <c r="L94"/>
  <c r="L93"/>
  <c r="L92"/>
  <c r="I137"/>
  <c r="J137"/>
  <c r="K137"/>
  <c r="H137"/>
  <c r="M158"/>
  <c r="N158"/>
  <c r="O158"/>
  <c r="L158"/>
  <c r="Q142"/>
  <c r="P142"/>
  <c r="M185" l="1"/>
  <c r="N185"/>
  <c r="O185"/>
  <c r="L185"/>
  <c r="M173"/>
  <c r="N173"/>
  <c r="O173"/>
  <c r="L173"/>
  <c r="L164"/>
  <c r="M142"/>
  <c r="N142"/>
  <c r="O142"/>
  <c r="L142"/>
  <c r="M140"/>
  <c r="N140"/>
  <c r="O140"/>
  <c r="L140"/>
  <c r="M131"/>
  <c r="L131"/>
  <c r="Q114"/>
  <c r="I98"/>
  <c r="J98"/>
  <c r="K98"/>
  <c r="H98"/>
  <c r="M52"/>
  <c r="N52"/>
  <c r="O52"/>
  <c r="L52"/>
  <c r="M137"/>
  <c r="N137"/>
  <c r="O137"/>
  <c r="L137"/>
  <c r="M68"/>
  <c r="N68"/>
  <c r="O68"/>
  <c r="L68"/>
  <c r="O30"/>
  <c r="O46" s="1"/>
  <c r="N46"/>
  <c r="L30"/>
  <c r="L46" s="1"/>
  <c r="M29"/>
  <c r="M28"/>
  <c r="M27"/>
  <c r="M180"/>
  <c r="N180"/>
  <c r="O180"/>
  <c r="L179"/>
  <c r="I180"/>
  <c r="H179"/>
  <c r="H178"/>
  <c r="M165"/>
  <c r="N165"/>
  <c r="O165"/>
  <c r="M134"/>
  <c r="N134"/>
  <c r="O134"/>
  <c r="L133"/>
  <c r="L132"/>
  <c r="H93"/>
  <c r="N96"/>
  <c r="O96"/>
  <c r="H87"/>
  <c r="M91"/>
  <c r="N91"/>
  <c r="O91"/>
  <c r="M128"/>
  <c r="N128"/>
  <c r="O128"/>
  <c r="L127"/>
  <c r="L128" s="1"/>
  <c r="N86"/>
  <c r="M86"/>
  <c r="O86"/>
  <c r="L86"/>
  <c r="N61"/>
  <c r="M61"/>
  <c r="N56"/>
  <c r="M56"/>
  <c r="N108"/>
  <c r="M108"/>
  <c r="M103"/>
  <c r="N103"/>
  <c r="P108"/>
  <c r="L108"/>
  <c r="O103"/>
  <c r="L103"/>
  <c r="L79"/>
  <c r="O79"/>
  <c r="H79"/>
  <c r="O76"/>
  <c r="L76"/>
  <c r="O65"/>
  <c r="L65"/>
  <c r="O61"/>
  <c r="L61"/>
  <c r="O56"/>
  <c r="L56"/>
  <c r="K185"/>
  <c r="J185"/>
  <c r="I185"/>
  <c r="H185"/>
  <c r="K177"/>
  <c r="J177"/>
  <c r="I177"/>
  <c r="H177"/>
  <c r="K173"/>
  <c r="J173"/>
  <c r="I173"/>
  <c r="H173"/>
  <c r="K169"/>
  <c r="J169"/>
  <c r="I169"/>
  <c r="H169"/>
  <c r="K162"/>
  <c r="J162"/>
  <c r="I162"/>
  <c r="H162"/>
  <c r="K158"/>
  <c r="J158"/>
  <c r="I158"/>
  <c r="H158"/>
  <c r="K154"/>
  <c r="J154"/>
  <c r="I154"/>
  <c r="H154"/>
  <c r="K150"/>
  <c r="K186" s="1"/>
  <c r="J150"/>
  <c r="I150"/>
  <c r="H150"/>
  <c r="K140"/>
  <c r="H140"/>
  <c r="K131"/>
  <c r="J131"/>
  <c r="I131"/>
  <c r="H131"/>
  <c r="K124"/>
  <c r="J124"/>
  <c r="I124"/>
  <c r="H124"/>
  <c r="K121"/>
  <c r="J121"/>
  <c r="H121"/>
  <c r="I119"/>
  <c r="I121" s="1"/>
  <c r="K118"/>
  <c r="J118"/>
  <c r="I118"/>
  <c r="H118"/>
  <c r="H114"/>
  <c r="K114" s="1"/>
  <c r="K113"/>
  <c r="K111"/>
  <c r="J111"/>
  <c r="I111"/>
  <c r="H111"/>
  <c r="K108"/>
  <c r="J108"/>
  <c r="I108"/>
  <c r="H108"/>
  <c r="K103"/>
  <c r="J103"/>
  <c r="I103"/>
  <c r="H103"/>
  <c r="K96"/>
  <c r="J96"/>
  <c r="I96"/>
  <c r="H96"/>
  <c r="K91"/>
  <c r="J91"/>
  <c r="I91"/>
  <c r="K86"/>
  <c r="J86"/>
  <c r="I86"/>
  <c r="H86"/>
  <c r="K76"/>
  <c r="J76"/>
  <c r="I76"/>
  <c r="H76"/>
  <c r="K72"/>
  <c r="J72"/>
  <c r="I72"/>
  <c r="H72"/>
  <c r="K68"/>
  <c r="J68"/>
  <c r="I68"/>
  <c r="H68"/>
  <c r="K65"/>
  <c r="J65"/>
  <c r="H65"/>
  <c r="K61"/>
  <c r="J61"/>
  <c r="I61"/>
  <c r="H61"/>
  <c r="K56"/>
  <c r="J56"/>
  <c r="H56"/>
  <c r="I55"/>
  <c r="I56" s="1"/>
  <c r="K52"/>
  <c r="J52"/>
  <c r="I52"/>
  <c r="H52"/>
  <c r="K42"/>
  <c r="J42"/>
  <c r="I42"/>
  <c r="H41"/>
  <c r="H40"/>
  <c r="K39"/>
  <c r="J39"/>
  <c r="H39"/>
  <c r="K35"/>
  <c r="J35"/>
  <c r="I35"/>
  <c r="H35"/>
  <c r="K30"/>
  <c r="J30"/>
  <c r="H30"/>
  <c r="I30"/>
  <c r="K26"/>
  <c r="J26"/>
  <c r="I26"/>
  <c r="H26"/>
  <c r="K22"/>
  <c r="J22"/>
  <c r="I22"/>
  <c r="H22"/>
  <c r="J18"/>
  <c r="I18"/>
  <c r="H18"/>
  <c r="K17"/>
  <c r="K18" s="1"/>
  <c r="P114"/>
  <c r="P185"/>
  <c r="Q185"/>
  <c r="P180"/>
  <c r="Q180"/>
  <c r="P177"/>
  <c r="Q177"/>
  <c r="P173"/>
  <c r="Q173"/>
  <c r="P169"/>
  <c r="Q169"/>
  <c r="P165"/>
  <c r="Q165"/>
  <c r="P128"/>
  <c r="Q128"/>
  <c r="Q108"/>
  <c r="Q103"/>
  <c r="P96"/>
  <c r="Q96"/>
  <c r="P91"/>
  <c r="Q91"/>
  <c r="Q86"/>
  <c r="P65"/>
  <c r="Q65"/>
  <c r="P22"/>
  <c r="P46" s="1"/>
  <c r="Q22"/>
  <c r="Q46" s="1"/>
  <c r="P131"/>
  <c r="P143" s="1"/>
  <c r="Q131"/>
  <c r="J186"/>
  <c r="I186"/>
  <c r="M80"/>
  <c r="Q143" l="1"/>
  <c r="L134"/>
  <c r="N143"/>
  <c r="O143"/>
  <c r="K143"/>
  <c r="I143"/>
  <c r="J143"/>
  <c r="M186"/>
  <c r="M96"/>
  <c r="M143" s="1"/>
  <c r="L96"/>
  <c r="H42"/>
  <c r="H46" s="1"/>
  <c r="N186"/>
  <c r="K46"/>
  <c r="J46"/>
  <c r="J80"/>
  <c r="L80"/>
  <c r="P80"/>
  <c r="H80"/>
  <c r="M30"/>
  <c r="M46" s="1"/>
  <c r="N80"/>
  <c r="I39"/>
  <c r="I46" s="1"/>
  <c r="H180"/>
  <c r="H186" s="1"/>
  <c r="Q80"/>
  <c r="P186"/>
  <c r="L91"/>
  <c r="K80"/>
  <c r="O80"/>
  <c r="O186"/>
  <c r="Q186"/>
  <c r="H91"/>
  <c r="H143" s="1"/>
  <c r="L180"/>
  <c r="L165"/>
  <c r="I65"/>
  <c r="I80" s="1"/>
  <c r="L143" l="1"/>
  <c r="M191"/>
  <c r="K192"/>
  <c r="J191"/>
  <c r="O191"/>
  <c r="J192"/>
  <c r="Q191"/>
  <c r="N191"/>
  <c r="P191"/>
  <c r="O192"/>
  <c r="H191"/>
  <c r="N192"/>
  <c r="M192"/>
  <c r="Q192"/>
  <c r="I192"/>
  <c r="P192"/>
  <c r="H192"/>
  <c r="K191"/>
  <c r="L186"/>
  <c r="I191"/>
  <c r="L191" l="1"/>
  <c r="L192"/>
</calcChain>
</file>

<file path=xl/sharedStrings.xml><?xml version="1.0" encoding="utf-8"?>
<sst xmlns="http://schemas.openxmlformats.org/spreadsheetml/2006/main" count="546" uniqueCount="183">
  <si>
    <t>Programos tikslo kodas</t>
  </si>
  <si>
    <t>Uždavinio kodas</t>
  </si>
  <si>
    <t>Priemonės kodas</t>
  </si>
  <si>
    <t>Priemonės pavadinimas</t>
  </si>
  <si>
    <t>Funkcinės klasifikacijos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</si>
  <si>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</si>
  <si>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</si>
  <si>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</si>
  <si>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</si>
  <si>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</si>
  <si>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</si>
  <si>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</si>
  <si>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</si>
  <si>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iš viso:</t>
  </si>
  <si>
    <t>Iš viso uždaviniui:</t>
  </si>
  <si>
    <t>Iš viso tikslui:</t>
  </si>
  <si>
    <t>Iš viso programai:</t>
  </si>
  <si>
    <t>(savivaldybės, padalinio, įstaigos pavadinimas)</t>
  </si>
  <si>
    <t>1</t>
  </si>
  <si>
    <t>2</t>
  </si>
  <si>
    <t>3</t>
  </si>
  <si>
    <t>4</t>
  </si>
  <si>
    <t xml:space="preserve"> TIKSLŲ, UŽDAVINIŲ, PRIEMONIŲ ASIGNAVIMŲ IR PRODUKTO VERTINIMO KRITERIJŲ SUVESTINĖ</t>
  </si>
  <si>
    <t>Uždavinio vertinimo kriterijaus</t>
  </si>
  <si>
    <t>ES</t>
  </si>
  <si>
    <t>SB</t>
  </si>
  <si>
    <t>7</t>
  </si>
  <si>
    <t>9</t>
  </si>
  <si>
    <t>3 Strateginis tikslas. Kurti kokybišką ir patrauklią gyvenamąją, turizmo ir verslo aplinką</t>
  </si>
  <si>
    <t>7 Programa. Investicijų programa</t>
  </si>
  <si>
    <t>Modernizuoti ir plėtoti ugdymo įstaigų ir sporto bazių infrastruktūrą</t>
  </si>
  <si>
    <t>Didinti rajono kultūrinį-turistinį patrauklumą, skatinti bendruomenių veiklą ir amatų plėtrą</t>
  </si>
  <si>
    <t>BP</t>
  </si>
  <si>
    <t>VB</t>
  </si>
  <si>
    <t>-</t>
  </si>
  <si>
    <t>Rekonstruotų viešųjų pastatų skaičius</t>
  </si>
  <si>
    <t>Vykdyti inžinerinių tinklų (vandentvarkos) ir susisiekimo infrastruktūros modernizavimo, aplinkos apsaugos rėmimo projektus</t>
  </si>
  <si>
    <t>Skatinti darnią rajono teritorinę plėtrą, modernizuojant viešuosius pastatus, erdves ir infrastruktūrą bei įgyvendinant aplinkos apsaugos rėmimo priemones</t>
  </si>
  <si>
    <t>Didinti savivaldybės veiklos efektyvumą, stiprinant administracinius gebėjimus ir užtikrinant kryptingą teritorinį vystymą</t>
  </si>
  <si>
    <t>7; 9</t>
  </si>
  <si>
    <t>09.02.02.01</t>
  </si>
  <si>
    <t>08.02.01.08</t>
  </si>
  <si>
    <t>10.09.01.01</t>
  </si>
  <si>
    <t>05.02.01.01</t>
  </si>
  <si>
    <t>04.05.01.02</t>
  </si>
  <si>
    <t>INVESTICIJŲ PROGRAMOS NR. 7</t>
  </si>
  <si>
    <t>STD</t>
  </si>
  <si>
    <t>8</t>
  </si>
  <si>
    <t>15</t>
  </si>
  <si>
    <t>Plotas, kuriame pagerintos melioracijos sistemos, ha</t>
  </si>
  <si>
    <t>08.01.01.02</t>
  </si>
  <si>
    <t>08.02.01..02</t>
  </si>
  <si>
    <t>17</t>
  </si>
  <si>
    <t>Jiezno miesto viešųjų erdvių sutvarkymas</t>
  </si>
  <si>
    <t>VšĮ Jiezno PSPC funkcinė veiklos plėtra ir infrastruktūros tobulinimas bei jos naudojimo optimizavimas</t>
  </si>
  <si>
    <t>Rekonstruotų sporto infrastruktūros vienetų skaičius</t>
  </si>
  <si>
    <t>18</t>
  </si>
  <si>
    <t>Baseino Prienų mieste statyba</t>
  </si>
  <si>
    <t>Atnaujintų viešųjų erdvių skaičius</t>
  </si>
  <si>
    <t>7,9</t>
  </si>
  <si>
    <t>Modernizuotų švietimo įstaigų skaičius</t>
  </si>
  <si>
    <t>Naujai įkurtų / modernizuotų, sveikatos įstaigų</t>
  </si>
  <si>
    <t>08.01.01.03</t>
  </si>
  <si>
    <t xml:space="preserve"> </t>
  </si>
  <si>
    <t>Nemuno dešiniosios pakrantės kompleksiškas sutvarkymas pritaikant bendruomenės ir verslo poreikiams</t>
  </si>
  <si>
    <t>08.06.01.01</t>
  </si>
  <si>
    <t>Sukurtos arba atnaujintos atviros erdvės miesto vietovėse  kv.m.</t>
  </si>
  <si>
    <t>Sukurtos arba atnaujintos atviros erdvės miesto vietovėse  ha</t>
  </si>
  <si>
    <t>Bendruomenės laisvalaikio ir užimtumo centro įkūrimas Prienuose, sukuriant užimtumo infrastruktūrą</t>
  </si>
  <si>
    <t xml:space="preserve">Pastatyti arba atnaujinti viešieji arba komerciniai pastatai miesto vietovėse, kv.m. </t>
  </si>
  <si>
    <t>Modernizuoti kultūros infrastruktūros objektai, vnt</t>
  </si>
  <si>
    <t>Rekonstruotų arba atnaujintų kelių ilgis, km</t>
  </si>
  <si>
    <t>Prienų miesto Birutės gatvės rekonstrukcija</t>
  </si>
  <si>
    <t>Prienų miesto J.Vilkutaičio-Keturakio gatvės atkarpos nuo Vytenio g. iki Kęstučio g. rekonstrukcija</t>
  </si>
  <si>
    <t>Dviračių ir pėsčiųjų takų įrengimas Kęstučio ir Paupio gatvėse Prienų mieste</t>
  </si>
  <si>
    <t>2,7,9</t>
  </si>
  <si>
    <t>2,7,9,10.24</t>
  </si>
  <si>
    <t>Bendruomeninių šeimos namų įkūrimas Prienų rajono savivaldybėje</t>
  </si>
  <si>
    <t>Socialinių paslaugų infrastruktūros plėtra Prienų rajone</t>
  </si>
  <si>
    <t>Neformaliojo švietimo infrastruktūros tobulinimas Prienų rajono savivaldybėje</t>
  </si>
  <si>
    <t>Prienų rajono savivaldybės strateginio plėtros plano parengimas</t>
  </si>
  <si>
    <t>7, 9</t>
  </si>
  <si>
    <t>7,8,9</t>
  </si>
  <si>
    <t>27,7,2</t>
  </si>
  <si>
    <t>27,7,9</t>
  </si>
  <si>
    <t>10,7,9</t>
  </si>
  <si>
    <t>Parengtų planavimo dokumentų skaičius</t>
  </si>
  <si>
    <t>Įrengtų ženklinimo objektų skaičius</t>
  </si>
  <si>
    <t>Vandeniu aprūpintų vartotojų skaičius</t>
  </si>
  <si>
    <t>09.05.01.01</t>
  </si>
  <si>
    <t>10.04.01.01</t>
  </si>
  <si>
    <t>04.07.03.01</t>
  </si>
  <si>
    <t>01.03.02.01</t>
  </si>
  <si>
    <t>Prienų rajono asmens sveikatos priežiūros įstaigų teikiamų paslaugų prieinamumo ir kokybės gerinimas</t>
  </si>
  <si>
    <t>Ambulatorinių sveikatos priežiūros paslaugų prieinamumo gerinimas sergantiems tuberkulioze Prienų rajone</t>
  </si>
  <si>
    <t>Vandens tiekimo ir nuotekų tvarkymo infrastruktūros plėtra ir rekonstrukcija Prienų rajone</t>
  </si>
  <si>
    <t>Gyvenamųjų vietovių skaičius</t>
  </si>
  <si>
    <t xml:space="preserve">Iš viso </t>
  </si>
  <si>
    <t>sp. Dot.</t>
  </si>
  <si>
    <t>Prienų lopšelio-darželio "Saulutė" modernizavimas didinat paslaugų prieinamumą</t>
  </si>
  <si>
    <t xml:space="preserve">Prienų r. Veiverių Tomo Žilinsko gimnazijos atnaujiimas </t>
  </si>
  <si>
    <t>Dešiniosios Nemuno pakrantės kraštovaizdžio sutvarkymas Prienų miesto teritorijoje</t>
  </si>
  <si>
    <t>Sutvarkytos teritorijos plotas, ha</t>
  </si>
  <si>
    <t>Užtikrinti sveikatos ir socialinių paslaugų infrastruktūros plėtros projektų įgyvendinimą</t>
  </si>
  <si>
    <t>rekonstuota aikštynų</t>
  </si>
  <si>
    <t xml:space="preserve">Prienų rajono gyventojų sveikatos stiprinimas </t>
  </si>
  <si>
    <t>Kompleksinis Prienų miesto viešųjų erdvių sutvarkymas, pritaikant jas bendruomenės ir verslo poreikiams</t>
  </si>
  <si>
    <t>Prienų rajono, Birštono ir Kaišiadorių savivaldybes jungiančių turizmo trasų ir turizmo maršrutų informacinės infrastruktūros plėtra</t>
  </si>
  <si>
    <t>Eismo saugumo priemonių priemonių diegimas Revuonos g. Prienų m</t>
  </si>
  <si>
    <t>Daugiafunkcio sporto aikštyno įrengimas ir teritorijos sutvarkymas Pakuonyje</t>
  </si>
  <si>
    <t>10</t>
  </si>
  <si>
    <t>11</t>
  </si>
  <si>
    <t>12</t>
  </si>
  <si>
    <t>13</t>
  </si>
  <si>
    <t>Dotacija</t>
  </si>
  <si>
    <t>Bendruomeninių vaikų globos namų ir vaikų dienos centro plėtra Prienų rajone (BVGN ir VDC )</t>
  </si>
  <si>
    <t>Jiezno senųjų kapinių sutvarkymas</t>
  </si>
  <si>
    <t>Prienų rajono hidrotechninių statinių ir griovių rekonstrukcija</t>
  </si>
  <si>
    <t>Įrengta eismo saugumą gerinančių priemonių</t>
  </si>
  <si>
    <t>20</t>
  </si>
  <si>
    <t>Stakliškių gimnazijos modernizavimas</t>
  </si>
  <si>
    <t>41</t>
  </si>
  <si>
    <t>22</t>
  </si>
  <si>
    <t>37</t>
  </si>
  <si>
    <t>39</t>
  </si>
  <si>
    <t>38</t>
  </si>
  <si>
    <t>40</t>
  </si>
  <si>
    <t>21</t>
  </si>
  <si>
    <t>25</t>
  </si>
  <si>
    <t>27</t>
  </si>
  <si>
    <t>32</t>
  </si>
  <si>
    <t>33</t>
  </si>
  <si>
    <t>35</t>
  </si>
  <si>
    <t>36</t>
  </si>
  <si>
    <t>29</t>
  </si>
  <si>
    <t>30</t>
  </si>
  <si>
    <t>31</t>
  </si>
  <si>
    <t>2022-ųjų m. asignavimų projektas</t>
  </si>
  <si>
    <t xml:space="preserve">2022-iesiems m. </t>
  </si>
  <si>
    <t xml:space="preserve">Prienų krašto muziejaus modernizavimas  </t>
  </si>
  <si>
    <t xml:space="preserve"> Nemuno upės pakrantės ir Revuonos parko bei jo prieigų sutvarkymas ir pritaikymas bendruomenės poreikiams</t>
  </si>
  <si>
    <t>04.02.01.01</t>
  </si>
  <si>
    <t>Valstybei nuosavybės teise priklausančiai dėl liūčių pažeistai melioracijos infrastruktūrai atkurti</t>
  </si>
  <si>
    <t>Kaimynų g. Išlaužo k. Prienų r.sav. Kapitalinis remntas</t>
  </si>
  <si>
    <t>Vandentiekio tinlų bei vandens gerinimo įrenginių statyba Naujosios Ūtos kaime</t>
  </si>
  <si>
    <t>Investicijų projektų rengimas</t>
  </si>
  <si>
    <t>Bendrobės lėšos</t>
  </si>
  <si>
    <t xml:space="preserve">Prienų kultūros centro pastato Prienuose, Vytauto g. 35, rekonstravimas </t>
  </si>
  <si>
    <t>Pacų giminės paveldas kaip bendros turizmo plėtros abipus sienų pagrindas</t>
  </si>
  <si>
    <t>Prienų Ąžuolo progimnazijos sporto aikštyno Kęstučio g. 45, Prienai, atnaujinimo darbai</t>
  </si>
  <si>
    <t>Prienų lopšelio-darželio „Gintarėlis“ dviejų grupių infrastruktūros modernizavimas ir aprūpinimas priemonėmis</t>
  </si>
  <si>
    <t>Asmenų skaičius</t>
  </si>
  <si>
    <t>Įsigytų soc. būstų kiekis, vnt</t>
  </si>
  <si>
    <t>Įgyvendintų projektų skaičius</t>
  </si>
  <si>
    <t>Kraštovaizdžio ir ekologinės būklės gerinimas Prienų rajone</t>
  </si>
  <si>
    <t>Veiverių kultūros ir laisvalaikio centro modernizavimas</t>
  </si>
  <si>
    <t>Modernizuota kultūros centrų skaičius</t>
  </si>
  <si>
    <t>42</t>
  </si>
  <si>
    <t>07.06.01.02</t>
  </si>
  <si>
    <t>07.02.01.01</t>
  </si>
  <si>
    <t>06.01.01.01</t>
  </si>
  <si>
    <t>05.06.01.01</t>
  </si>
  <si>
    <t>43</t>
  </si>
  <si>
    <t>09.01.010.01</t>
  </si>
  <si>
    <t>SBP</t>
  </si>
  <si>
    <t>Bendruomenės iniciatyvų, skirtų gyvenamajai aplinkai gerinti, projektų idėjų finansavimas</t>
  </si>
  <si>
    <t>Finansuotų iniciatyvų skaičius</t>
  </si>
  <si>
    <t>45</t>
  </si>
  <si>
    <t>06.06.01.01</t>
  </si>
  <si>
    <t>Socialinio būsto fondo plėtra II etapas</t>
  </si>
  <si>
    <t>2021-iesiems m.</t>
  </si>
  <si>
    <t xml:space="preserve">2023-iesiems m. </t>
  </si>
  <si>
    <t>2021-ųjų m. asignavimų projektas, Eur</t>
  </si>
  <si>
    <t>2020-ųjų m. asignavimai, Eur</t>
  </si>
  <si>
    <t>Rekonstruotų VDC skaičius</t>
  </si>
  <si>
    <t>2023-ųjų m. asignavimų projektas</t>
  </si>
  <si>
    <t>Veiverių kultūros ir laisvalaikio centro kapitalinis remontas</t>
  </si>
  <si>
    <t>Geriamojo vandens tiekimo sistemos Vėžionių kaime įrengimas</t>
  </si>
  <si>
    <t>23</t>
  </si>
  <si>
    <t>5</t>
  </si>
  <si>
    <t>44</t>
  </si>
  <si>
    <t>PATVIRTINTA
Prienų rajono savivaldybės tarybos
2021 m. sausio 28 d. sprendimu Nr. T3-1</t>
  </si>
  <si>
    <t>2021-2023 M. PRIENŲ RAJONO SAVIVALDYBĖS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</si>
</sst>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0"/>
      <name val="Arial"/>
    </font>
    <font>
      <sz val="10"/>
      <name val="Arial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sz val="8"/>
      <name val="Times New Roman"/>
      <family val="1"/>
      <charset val="186"/>
    </font>
    <font>
      <sz val="9"/>
      <name val="Times New Roman"/>
      <family val="1"/>
    </font>
    <font>
      <b/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8"/>
      <color indexed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color indexed="10"/>
      <name val="Times New Roman"/>
      <family val="1"/>
    </font>
    <font>
      <b/>
      <sz val="8"/>
      <color indexed="10"/>
      <name val="Times New Roman"/>
      <family val="1"/>
    </font>
    <font>
      <sz val="8"/>
      <color indexed="10"/>
      <name val="Times New Roman"/>
      <family val="1"/>
    </font>
    <font>
      <b/>
      <i/>
      <sz val="8"/>
      <name val="Times New Roman"/>
      <family val="1"/>
    </font>
    <font>
      <sz val="8"/>
      <color indexed="8"/>
      <name val="Times New Roman"/>
      <family val="1"/>
      <charset val="186"/>
    </font>
    <font>
      <sz val="11"/>
      <name val="Times New Roman"/>
      <family val="1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b/>
      <i/>
      <sz val="8"/>
      <color indexed="10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0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2" fillId="0" borderId="0"/>
    <xf numFmtId="0" fontId="23" fillId="0" borderId="0"/>
  </cellStyleXfs>
  <cellXfs count="1074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4" xfId="0" applyFont="1" applyFill="1" applyBorder="1" applyAlignment="1">
      <alignment horizontal="center" vertical="center" textRotation="90" wrapText="1"/>
    </xf>
    <xf numFmtId="164" fontId="2" fillId="4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2" fillId="0" borderId="5" xfId="0" applyFont="1" applyBorder="1" applyAlignment="1">
      <alignment vertical="top"/>
    </xf>
    <xf numFmtId="164" fontId="2" fillId="4" borderId="6" xfId="0" applyNumberFormat="1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3" borderId="9" xfId="0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left" vertical="center" wrapText="1"/>
    </xf>
    <xf numFmtId="0" fontId="9" fillId="3" borderId="17" xfId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top"/>
    </xf>
    <xf numFmtId="0" fontId="10" fillId="2" borderId="18" xfId="0" applyFont="1" applyFill="1" applyBorder="1" applyAlignment="1">
      <alignment horizontal="left" vertical="top"/>
    </xf>
    <xf numFmtId="0" fontId="11" fillId="3" borderId="2" xfId="0" applyFont="1" applyFill="1" applyBorder="1" applyAlignment="1">
      <alignment horizontal="left" vertical="top" wrapText="1"/>
    </xf>
    <xf numFmtId="0" fontId="11" fillId="3" borderId="18" xfId="0" applyFont="1" applyFill="1" applyBorder="1" applyAlignment="1">
      <alignment horizontal="left" vertical="top" wrapText="1"/>
    </xf>
    <xf numFmtId="0" fontId="9" fillId="3" borderId="2" xfId="1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49" fontId="3" fillId="2" borderId="3" xfId="0" applyNumberFormat="1" applyFont="1" applyFill="1" applyBorder="1" applyAlignment="1">
      <alignment horizontal="right" vertical="top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3" fillId="3" borderId="21" xfId="0" applyFont="1" applyFill="1" applyBorder="1" applyAlignment="1">
      <alignment horizontal="center" vertical="center" wrapText="1"/>
    </xf>
    <xf numFmtId="1" fontId="10" fillId="3" borderId="22" xfId="0" applyNumberFormat="1" applyFont="1" applyFill="1" applyBorder="1" applyAlignment="1">
      <alignment horizontal="center" vertical="center"/>
    </xf>
    <xf numFmtId="1" fontId="2" fillId="5" borderId="24" xfId="0" applyNumberFormat="1" applyFont="1" applyFill="1" applyBorder="1" applyAlignment="1">
      <alignment horizontal="center" vertical="center"/>
    </xf>
    <xf numFmtId="164" fontId="2" fillId="4" borderId="25" xfId="0" applyNumberFormat="1" applyFont="1" applyFill="1" applyBorder="1" applyAlignment="1">
      <alignment horizontal="center" vertical="center"/>
    </xf>
    <xf numFmtId="164" fontId="2" fillId="4" borderId="26" xfId="0" applyNumberFormat="1" applyFont="1" applyFill="1" applyBorder="1" applyAlignment="1">
      <alignment horizontal="center" vertical="center"/>
    </xf>
    <xf numFmtId="164" fontId="2" fillId="4" borderId="27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top"/>
    </xf>
    <xf numFmtId="164" fontId="2" fillId="6" borderId="7" xfId="0" applyNumberFormat="1" applyFont="1" applyFill="1" applyBorder="1" applyAlignment="1">
      <alignment horizontal="center" vertical="center"/>
    </xf>
    <xf numFmtId="164" fontId="2" fillId="6" borderId="25" xfId="0" applyNumberFormat="1" applyFont="1" applyFill="1" applyBorder="1" applyAlignment="1">
      <alignment horizontal="center" vertical="center"/>
    </xf>
    <xf numFmtId="164" fontId="2" fillId="4" borderId="28" xfId="0" applyNumberFormat="1" applyFont="1" applyFill="1" applyBorder="1" applyAlignment="1">
      <alignment horizontal="center" vertical="center"/>
    </xf>
    <xf numFmtId="164" fontId="2" fillId="4" borderId="29" xfId="0" applyNumberFormat="1" applyFont="1" applyFill="1" applyBorder="1" applyAlignment="1">
      <alignment horizontal="center" vertical="center"/>
    </xf>
    <xf numFmtId="164" fontId="2" fillId="5" borderId="17" xfId="0" applyNumberFormat="1" applyFont="1" applyFill="1" applyBorder="1" applyAlignment="1">
      <alignment horizontal="center" vertical="center"/>
    </xf>
    <xf numFmtId="1" fontId="10" fillId="3" borderId="9" xfId="0" applyNumberFormat="1" applyFont="1" applyFill="1" applyBorder="1" applyAlignment="1">
      <alignment horizontal="center" vertical="center"/>
    </xf>
    <xf numFmtId="2" fontId="2" fillId="5" borderId="30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64" fontId="2" fillId="4" borderId="32" xfId="0" applyNumberFormat="1" applyFont="1" applyFill="1" applyBorder="1" applyAlignment="1">
      <alignment horizontal="center" vertical="center"/>
    </xf>
    <xf numFmtId="1" fontId="2" fillId="5" borderId="31" xfId="0" applyNumberFormat="1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 wrapText="1"/>
    </xf>
    <xf numFmtId="1" fontId="10" fillId="4" borderId="34" xfId="0" applyNumberFormat="1" applyFont="1" applyFill="1" applyBorder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/>
    </xf>
    <xf numFmtId="1" fontId="10" fillId="4" borderId="8" xfId="0" applyNumberFormat="1" applyFont="1" applyFill="1" applyBorder="1" applyAlignment="1">
      <alignment horizontal="center" vertical="center"/>
    </xf>
    <xf numFmtId="1" fontId="2" fillId="5" borderId="35" xfId="0" applyNumberFormat="1" applyFont="1" applyFill="1" applyBorder="1" applyAlignment="1">
      <alignment horizontal="center" vertical="center"/>
    </xf>
    <xf numFmtId="1" fontId="2" fillId="5" borderId="36" xfId="0" applyNumberFormat="1" applyFont="1" applyFill="1" applyBorder="1" applyAlignment="1">
      <alignment horizontal="center" vertical="center"/>
    </xf>
    <xf numFmtId="1" fontId="2" fillId="5" borderId="37" xfId="0" applyNumberFormat="1" applyFont="1" applyFill="1" applyBorder="1" applyAlignment="1">
      <alignment horizontal="center" vertical="center"/>
    </xf>
    <xf numFmtId="1" fontId="10" fillId="4" borderId="20" xfId="0" applyNumberFormat="1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1" fontId="2" fillId="5" borderId="13" xfId="0" applyNumberFormat="1" applyFont="1" applyFill="1" applyBorder="1" applyAlignment="1">
      <alignment horizontal="center" vertical="center"/>
    </xf>
    <xf numFmtId="1" fontId="2" fillId="5" borderId="14" xfId="0" applyNumberFormat="1" applyFont="1" applyFill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2" fontId="10" fillId="4" borderId="20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2" fontId="2" fillId="5" borderId="23" xfId="0" applyNumberFormat="1" applyFont="1" applyFill="1" applyBorder="1" applyAlignment="1">
      <alignment horizontal="center" vertical="center"/>
    </xf>
    <xf numFmtId="1" fontId="2" fillId="0" borderId="41" xfId="0" applyNumberFormat="1" applyFont="1" applyBorder="1" applyAlignment="1">
      <alignment horizontal="center" vertical="center"/>
    </xf>
    <xf numFmtId="1" fontId="2" fillId="0" borderId="39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1" fontId="2" fillId="0" borderId="30" xfId="0" applyNumberFormat="1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 wrapText="1"/>
    </xf>
    <xf numFmtId="1" fontId="2" fillId="0" borderId="39" xfId="0" applyNumberFormat="1" applyFont="1" applyFill="1" applyBorder="1" applyAlignment="1">
      <alignment horizontal="center" vertical="center"/>
    </xf>
    <xf numFmtId="0" fontId="10" fillId="4" borderId="42" xfId="0" applyFont="1" applyFill="1" applyBorder="1" applyAlignment="1">
      <alignment horizontal="center" vertical="center" wrapText="1"/>
    </xf>
    <xf numFmtId="1" fontId="10" fillId="4" borderId="43" xfId="0" applyNumberFormat="1" applyFont="1" applyFill="1" applyBorder="1" applyAlignment="1">
      <alignment horizontal="center" vertical="center"/>
    </xf>
    <xf numFmtId="164" fontId="2" fillId="4" borderId="44" xfId="0" applyNumberFormat="1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2" fontId="2" fillId="5" borderId="26" xfId="0" applyNumberFormat="1" applyFont="1" applyFill="1" applyBorder="1" applyAlignment="1">
      <alignment horizontal="center" vertical="center"/>
    </xf>
    <xf numFmtId="2" fontId="2" fillId="5" borderId="22" xfId="0" applyNumberFormat="1" applyFont="1" applyFill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 wrapText="1"/>
    </xf>
    <xf numFmtId="1" fontId="2" fillId="0" borderId="41" xfId="0" applyNumberFormat="1" applyFont="1" applyFill="1" applyBorder="1" applyAlignment="1">
      <alignment horizontal="center" vertical="center"/>
    </xf>
    <xf numFmtId="2" fontId="2" fillId="5" borderId="39" xfId="0" applyNumberFormat="1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 wrapText="1"/>
    </xf>
    <xf numFmtId="2" fontId="2" fillId="5" borderId="17" xfId="0" applyNumberFormat="1" applyFont="1" applyFill="1" applyBorder="1" applyAlignment="1">
      <alignment horizontal="center" vertical="center"/>
    </xf>
    <xf numFmtId="2" fontId="2" fillId="5" borderId="29" xfId="0" applyNumberFormat="1" applyFont="1" applyFill="1" applyBorder="1" applyAlignment="1">
      <alignment horizontal="center" vertical="center"/>
    </xf>
    <xf numFmtId="164" fontId="2" fillId="5" borderId="22" xfId="0" applyNumberFormat="1" applyFont="1" applyFill="1" applyBorder="1" applyAlignment="1">
      <alignment horizontal="center" vertical="center"/>
    </xf>
    <xf numFmtId="164" fontId="2" fillId="5" borderId="21" xfId="0" applyNumberFormat="1" applyFont="1" applyFill="1" applyBorder="1" applyAlignment="1">
      <alignment horizontal="center" vertical="center"/>
    </xf>
    <xf numFmtId="164" fontId="2" fillId="5" borderId="46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164" fontId="2" fillId="5" borderId="48" xfId="0" applyNumberFormat="1" applyFont="1" applyFill="1" applyBorder="1" applyAlignment="1">
      <alignment horizontal="center" vertical="center"/>
    </xf>
    <xf numFmtId="164" fontId="2" fillId="4" borderId="27" xfId="0" applyNumberFormat="1" applyFont="1" applyFill="1" applyBorder="1" applyAlignment="1">
      <alignment vertical="center"/>
    </xf>
    <xf numFmtId="164" fontId="2" fillId="4" borderId="4" xfId="0" applyNumberFormat="1" applyFont="1" applyFill="1" applyBorder="1" applyAlignment="1">
      <alignment vertical="center"/>
    </xf>
    <xf numFmtId="164" fontId="2" fillId="4" borderId="6" xfId="0" applyNumberFormat="1" applyFont="1" applyFill="1" applyBorder="1" applyAlignment="1">
      <alignment vertical="center"/>
    </xf>
    <xf numFmtId="164" fontId="2" fillId="7" borderId="49" xfId="0" applyNumberFormat="1" applyFont="1" applyFill="1" applyBorder="1" applyAlignment="1">
      <alignment vertical="center"/>
    </xf>
    <xf numFmtId="164" fontId="2" fillId="7" borderId="50" xfId="0" applyNumberFormat="1" applyFont="1" applyFill="1" applyBorder="1" applyAlignment="1">
      <alignment vertical="center"/>
    </xf>
    <xf numFmtId="164" fontId="2" fillId="7" borderId="51" xfId="0" applyNumberFormat="1" applyFont="1" applyFill="1" applyBorder="1" applyAlignment="1">
      <alignment vertical="center"/>
    </xf>
    <xf numFmtId="0" fontId="5" fillId="0" borderId="3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49" fontId="3" fillId="2" borderId="53" xfId="0" applyNumberFormat="1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top"/>
    </xf>
    <xf numFmtId="0" fontId="2" fillId="5" borderId="54" xfId="0" applyFont="1" applyFill="1" applyBorder="1" applyAlignment="1">
      <alignment horizontal="center" vertical="center"/>
    </xf>
    <xf numFmtId="1" fontId="2" fillId="0" borderId="49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164" fontId="2" fillId="0" borderId="49" xfId="0" applyNumberFormat="1" applyFont="1" applyFill="1" applyBorder="1" applyAlignment="1">
      <alignment vertical="center"/>
    </xf>
    <xf numFmtId="164" fontId="2" fillId="0" borderId="50" xfId="0" applyNumberFormat="1" applyFont="1" applyFill="1" applyBorder="1" applyAlignment="1">
      <alignment vertical="center"/>
    </xf>
    <xf numFmtId="164" fontId="2" fillId="0" borderId="51" xfId="0" applyNumberFormat="1" applyFont="1" applyFill="1" applyBorder="1" applyAlignment="1">
      <alignment vertical="center"/>
    </xf>
    <xf numFmtId="1" fontId="2" fillId="0" borderId="27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64" fontId="2" fillId="4" borderId="8" xfId="0" applyNumberFormat="1" applyFont="1" applyFill="1" applyBorder="1" applyAlignment="1">
      <alignment horizontal="center" vertical="center"/>
    </xf>
    <xf numFmtId="2" fontId="2" fillId="4" borderId="52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top"/>
    </xf>
    <xf numFmtId="0" fontId="3" fillId="0" borderId="34" xfId="0" applyFont="1" applyFill="1" applyBorder="1" applyAlignment="1">
      <alignment horizontal="center" vertical="center" wrapText="1"/>
    </xf>
    <xf numFmtId="1" fontId="2" fillId="0" borderId="50" xfId="0" applyNumberFormat="1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 wrapText="1"/>
    </xf>
    <xf numFmtId="0" fontId="5" fillId="0" borderId="56" xfId="1" applyFont="1" applyBorder="1" applyAlignment="1">
      <alignment horizontal="center" vertical="center"/>
    </xf>
    <xf numFmtId="1" fontId="2" fillId="0" borderId="52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47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 wrapText="1"/>
    </xf>
    <xf numFmtId="0" fontId="10" fillId="5" borderId="56" xfId="0" applyFont="1" applyFill="1" applyBorder="1" applyAlignment="1">
      <alignment horizontal="center" vertical="center" wrapText="1"/>
    </xf>
    <xf numFmtId="0" fontId="10" fillId="5" borderId="39" xfId="0" applyFont="1" applyFill="1" applyBorder="1" applyAlignment="1">
      <alignment horizontal="center" vertical="center" wrapText="1"/>
    </xf>
    <xf numFmtId="164" fontId="5" fillId="4" borderId="27" xfId="0" applyNumberFormat="1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/>
    </xf>
    <xf numFmtId="164" fontId="5" fillId="4" borderId="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 wrapText="1"/>
    </xf>
    <xf numFmtId="0" fontId="2" fillId="5" borderId="0" xfId="0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/>
    </xf>
    <xf numFmtId="49" fontId="3" fillId="5" borderId="1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top"/>
    </xf>
    <xf numFmtId="0" fontId="10" fillId="5" borderId="18" xfId="0" applyFont="1" applyFill="1" applyBorder="1" applyAlignment="1">
      <alignment horizontal="left" vertical="top"/>
    </xf>
    <xf numFmtId="1" fontId="2" fillId="0" borderId="15" xfId="0" applyNumberFormat="1" applyFont="1" applyFill="1" applyBorder="1" applyAlignment="1">
      <alignment horizontal="center" vertical="center"/>
    </xf>
    <xf numFmtId="1" fontId="2" fillId="0" borderId="57" xfId="0" applyNumberFormat="1" applyFont="1" applyFill="1" applyBorder="1" applyAlignment="1">
      <alignment horizontal="center" vertical="center"/>
    </xf>
    <xf numFmtId="1" fontId="3" fillId="4" borderId="34" xfId="0" applyNumberFormat="1" applyFont="1" applyFill="1" applyBorder="1" applyAlignment="1">
      <alignment horizontal="center" vertical="center"/>
    </xf>
    <xf numFmtId="1" fontId="3" fillId="4" borderId="8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58" xfId="0" applyNumberFormat="1" applyFont="1" applyFill="1" applyBorder="1" applyAlignment="1">
      <alignment horizontal="center" vertical="center"/>
    </xf>
    <xf numFmtId="1" fontId="2" fillId="5" borderId="30" xfId="0" applyNumberFormat="1" applyFont="1" applyFill="1" applyBorder="1" applyAlignment="1">
      <alignment horizontal="center" vertical="center"/>
    </xf>
    <xf numFmtId="1" fontId="2" fillId="5" borderId="59" xfId="0" applyNumberFormat="1" applyFont="1" applyFill="1" applyBorder="1" applyAlignment="1">
      <alignment horizontal="center" vertical="center"/>
    </xf>
    <xf numFmtId="1" fontId="2" fillId="5" borderId="11" xfId="0" applyNumberFormat="1" applyFont="1" applyFill="1" applyBorder="1" applyAlignment="1">
      <alignment horizontal="center" vertical="center"/>
    </xf>
    <xf numFmtId="1" fontId="2" fillId="5" borderId="16" xfId="0" applyNumberFormat="1" applyFont="1" applyFill="1" applyBorder="1" applyAlignment="1">
      <alignment horizontal="center" vertical="center"/>
    </xf>
    <xf numFmtId="1" fontId="2" fillId="5" borderId="60" xfId="0" applyNumberFormat="1" applyFont="1" applyFill="1" applyBorder="1" applyAlignment="1">
      <alignment horizontal="center" vertical="center"/>
    </xf>
    <xf numFmtId="1" fontId="2" fillId="5" borderId="39" xfId="0" applyNumberFormat="1" applyFont="1" applyFill="1" applyBorder="1" applyAlignment="1">
      <alignment horizontal="center" vertical="center"/>
    </xf>
    <xf numFmtId="1" fontId="2" fillId="5" borderId="52" xfId="0" applyNumberFormat="1" applyFont="1" applyFill="1" applyBorder="1" applyAlignment="1">
      <alignment horizontal="center" vertical="center"/>
    </xf>
    <xf numFmtId="1" fontId="2" fillId="5" borderId="62" xfId="0" applyNumberFormat="1" applyFont="1" applyFill="1" applyBorder="1" applyAlignment="1">
      <alignment horizontal="center" vertical="center"/>
    </xf>
    <xf numFmtId="0" fontId="5" fillId="5" borderId="39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/>
    </xf>
    <xf numFmtId="1" fontId="5" fillId="5" borderId="13" xfId="0" applyNumberFormat="1" applyFont="1" applyFill="1" applyBorder="1" applyAlignment="1">
      <alignment horizontal="center" vertical="center"/>
    </xf>
    <xf numFmtId="1" fontId="5" fillId="5" borderId="31" xfId="0" applyNumberFormat="1" applyFont="1" applyFill="1" applyBorder="1" applyAlignment="1">
      <alignment horizontal="center" vertical="center"/>
    </xf>
    <xf numFmtId="2" fontId="10" fillId="4" borderId="43" xfId="0" applyNumberFormat="1" applyFont="1" applyFill="1" applyBorder="1" applyAlignment="1">
      <alignment horizontal="center" vertical="center"/>
    </xf>
    <xf numFmtId="164" fontId="2" fillId="5" borderId="31" xfId="0" applyNumberFormat="1" applyFont="1" applyFill="1" applyBorder="1" applyAlignment="1">
      <alignment vertical="center"/>
    </xf>
    <xf numFmtId="164" fontId="2" fillId="5" borderId="14" xfId="0" applyNumberFormat="1" applyFont="1" applyFill="1" applyBorder="1" applyAlignment="1">
      <alignment vertical="center"/>
    </xf>
    <xf numFmtId="164" fontId="2" fillId="5" borderId="63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left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164" fontId="2" fillId="5" borderId="24" xfId="0" applyNumberFormat="1" applyFont="1" applyFill="1" applyBorder="1" applyAlignment="1">
      <alignment horizontal="center" vertical="center"/>
    </xf>
    <xf numFmtId="164" fontId="5" fillId="0" borderId="9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textRotation="90" wrapText="1"/>
    </xf>
    <xf numFmtId="1" fontId="2" fillId="0" borderId="64" xfId="0" applyNumberFormat="1" applyFont="1" applyFill="1" applyBorder="1" applyAlignment="1">
      <alignment horizontal="center" vertical="center"/>
    </xf>
    <xf numFmtId="164" fontId="2" fillId="5" borderId="36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 readingOrder="1"/>
    </xf>
    <xf numFmtId="1" fontId="2" fillId="5" borderId="65" xfId="0" applyNumberFormat="1" applyFont="1" applyFill="1" applyBorder="1" applyAlignment="1">
      <alignment horizontal="center" vertical="center"/>
    </xf>
    <xf numFmtId="1" fontId="2" fillId="5" borderId="63" xfId="0" applyNumberFormat="1" applyFont="1" applyFill="1" applyBorder="1" applyAlignment="1">
      <alignment horizontal="center" vertical="center"/>
    </xf>
    <xf numFmtId="1" fontId="10" fillId="5" borderId="13" xfId="0" applyNumberFormat="1" applyFont="1" applyFill="1" applyBorder="1" applyAlignment="1">
      <alignment horizontal="center" vertical="center"/>
    </xf>
    <xf numFmtId="1" fontId="5" fillId="5" borderId="27" xfId="0" applyNumberFormat="1" applyFont="1" applyFill="1" applyBorder="1" applyAlignment="1">
      <alignment horizontal="center" vertical="center"/>
    </xf>
    <xf numFmtId="1" fontId="10" fillId="4" borderId="55" xfId="0" applyNumberFormat="1" applyFont="1" applyFill="1" applyBorder="1" applyAlignment="1">
      <alignment horizontal="center" vertical="center"/>
    </xf>
    <xf numFmtId="1" fontId="10" fillId="4" borderId="22" xfId="0" applyNumberFormat="1" applyFont="1" applyFill="1" applyBorder="1" applyAlignment="1">
      <alignment horizontal="center" vertical="center"/>
    </xf>
    <xf numFmtId="1" fontId="5" fillId="5" borderId="11" xfId="0" applyNumberFormat="1" applyFont="1" applyFill="1" applyBorder="1" applyAlignment="1">
      <alignment horizontal="center" vertical="center"/>
    </xf>
    <xf numFmtId="1" fontId="10" fillId="4" borderId="17" xfId="0" applyNumberFormat="1" applyFont="1" applyFill="1" applyBorder="1" applyAlignment="1">
      <alignment horizontal="center" vertical="center"/>
    </xf>
    <xf numFmtId="1" fontId="5" fillId="5" borderId="10" xfId="0" applyNumberFormat="1" applyFont="1" applyFill="1" applyBorder="1" applyAlignment="1">
      <alignment horizontal="center" vertical="center"/>
    </xf>
    <xf numFmtId="1" fontId="2" fillId="0" borderId="66" xfId="0" applyNumberFormat="1" applyFont="1" applyFill="1" applyBorder="1" applyAlignment="1">
      <alignment horizontal="center" vertical="center"/>
    </xf>
    <xf numFmtId="1" fontId="2" fillId="0" borderId="67" xfId="0" applyNumberFormat="1" applyFont="1" applyFill="1" applyBorder="1" applyAlignment="1">
      <alignment horizontal="center" vertical="center"/>
    </xf>
    <xf numFmtId="1" fontId="2" fillId="5" borderId="66" xfId="0" applyNumberFormat="1" applyFont="1" applyFill="1" applyBorder="1" applyAlignment="1">
      <alignment horizontal="center" vertical="center"/>
    </xf>
    <xf numFmtId="1" fontId="2" fillId="5" borderId="68" xfId="0" applyNumberFormat="1" applyFont="1" applyFill="1" applyBorder="1" applyAlignment="1">
      <alignment horizontal="center" vertical="center"/>
    </xf>
    <xf numFmtId="1" fontId="2" fillId="5" borderId="57" xfId="0" applyNumberFormat="1" applyFont="1" applyFill="1" applyBorder="1" applyAlignment="1">
      <alignment horizontal="center" vertical="center"/>
    </xf>
    <xf numFmtId="1" fontId="2" fillId="0" borderId="70" xfId="0" applyNumberFormat="1" applyFont="1" applyFill="1" applyBorder="1" applyAlignment="1">
      <alignment horizontal="center" vertical="center"/>
    </xf>
    <xf numFmtId="1" fontId="2" fillId="0" borderId="71" xfId="0" applyNumberFormat="1" applyFont="1" applyFill="1" applyBorder="1" applyAlignment="1">
      <alignment horizontal="center" vertical="center"/>
    </xf>
    <xf numFmtId="1" fontId="3" fillId="4" borderId="72" xfId="0" applyNumberFormat="1" applyFont="1" applyFill="1" applyBorder="1" applyAlignment="1">
      <alignment horizontal="center" vertical="center"/>
    </xf>
    <xf numFmtId="1" fontId="2" fillId="0" borderId="73" xfId="0" applyNumberFormat="1" applyFont="1" applyFill="1" applyBorder="1" applyAlignment="1">
      <alignment horizontal="center" vertical="center"/>
    </xf>
    <xf numFmtId="1" fontId="2" fillId="5" borderId="70" xfId="0" applyNumberFormat="1" applyFont="1" applyFill="1" applyBorder="1" applyAlignment="1">
      <alignment horizontal="center" vertical="center"/>
    </xf>
    <xf numFmtId="1" fontId="2" fillId="5" borderId="71" xfId="0" applyNumberFormat="1" applyFont="1" applyFill="1" applyBorder="1" applyAlignment="1">
      <alignment horizontal="center" vertical="center"/>
    </xf>
    <xf numFmtId="1" fontId="2" fillId="5" borderId="38" xfId="0" applyNumberFormat="1" applyFont="1" applyFill="1" applyBorder="1" applyAlignment="1">
      <alignment horizontal="center" vertical="center"/>
    </xf>
    <xf numFmtId="1" fontId="2" fillId="5" borderId="47" xfId="0" applyNumberFormat="1" applyFont="1" applyFill="1" applyBorder="1" applyAlignment="1">
      <alignment horizontal="center" vertical="center"/>
    </xf>
    <xf numFmtId="1" fontId="2" fillId="5" borderId="27" xfId="0" applyNumberFormat="1" applyFont="1" applyFill="1" applyBorder="1" applyAlignment="1">
      <alignment horizontal="center" vertical="center"/>
    </xf>
    <xf numFmtId="1" fontId="2" fillId="5" borderId="4" xfId="0" applyNumberFormat="1" applyFont="1" applyFill="1" applyBorder="1" applyAlignment="1">
      <alignment horizontal="center" vertical="center"/>
    </xf>
    <xf numFmtId="1" fontId="2" fillId="5" borderId="6" xfId="0" applyNumberFormat="1" applyFont="1" applyFill="1" applyBorder="1" applyAlignment="1">
      <alignment horizontal="center" vertical="center"/>
    </xf>
    <xf numFmtId="1" fontId="2" fillId="5" borderId="40" xfId="0" applyNumberFormat="1" applyFont="1" applyFill="1" applyBorder="1" applyAlignment="1">
      <alignment horizontal="center" vertical="center"/>
    </xf>
    <xf numFmtId="1" fontId="10" fillId="4" borderId="42" xfId="0" applyNumberFormat="1" applyFont="1" applyFill="1" applyBorder="1" applyAlignment="1">
      <alignment horizontal="center" vertical="center"/>
    </xf>
    <xf numFmtId="1" fontId="2" fillId="5" borderId="58" xfId="0" applyNumberFormat="1" applyFont="1" applyFill="1" applyBorder="1" applyAlignment="1">
      <alignment horizontal="center" vertical="center"/>
    </xf>
    <xf numFmtId="1" fontId="2" fillId="0" borderId="75" xfId="0" applyNumberFormat="1" applyFont="1" applyFill="1" applyBorder="1" applyAlignment="1">
      <alignment horizontal="center" vertical="center"/>
    </xf>
    <xf numFmtId="1" fontId="10" fillId="0" borderId="15" xfId="0" applyNumberFormat="1" applyFont="1" applyFill="1" applyBorder="1" applyAlignment="1">
      <alignment horizontal="center" vertical="center"/>
    </xf>
    <xf numFmtId="1" fontId="3" fillId="7" borderId="34" xfId="0" applyNumberFormat="1" applyFont="1" applyFill="1" applyBorder="1" applyAlignment="1">
      <alignment horizontal="center" vertical="center"/>
    </xf>
    <xf numFmtId="1" fontId="2" fillId="5" borderId="25" xfId="0" applyNumberFormat="1" applyFont="1" applyFill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top"/>
    </xf>
    <xf numFmtId="1" fontId="2" fillId="0" borderId="76" xfId="0" applyNumberFormat="1" applyFont="1" applyBorder="1" applyAlignment="1">
      <alignment horizontal="center" vertical="top"/>
    </xf>
    <xf numFmtId="1" fontId="10" fillId="8" borderId="1" xfId="0" applyNumberFormat="1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left" vertical="top"/>
    </xf>
    <xf numFmtId="1" fontId="10" fillId="5" borderId="2" xfId="0" applyNumberFormat="1" applyFont="1" applyFill="1" applyBorder="1" applyAlignment="1">
      <alignment horizontal="left" vertical="top"/>
    </xf>
    <xf numFmtId="1" fontId="11" fillId="3" borderId="2" xfId="0" applyNumberFormat="1" applyFont="1" applyFill="1" applyBorder="1" applyAlignment="1">
      <alignment horizontal="left" vertical="top" wrapText="1"/>
    </xf>
    <xf numFmtId="0" fontId="3" fillId="8" borderId="18" xfId="0" applyFont="1" applyFill="1" applyBorder="1" applyAlignment="1">
      <alignment horizontal="right" vertical="top"/>
    </xf>
    <xf numFmtId="0" fontId="13" fillId="0" borderId="0" xfId="0" applyFont="1" applyAlignment="1">
      <alignment vertical="top"/>
    </xf>
    <xf numFmtId="0" fontId="10" fillId="0" borderId="0" xfId="0" applyFont="1" applyBorder="1" applyAlignment="1">
      <alignment horizontal="center" vertical="top" wrapText="1"/>
    </xf>
    <xf numFmtId="0" fontId="3" fillId="5" borderId="0" xfId="0" applyFont="1" applyFill="1" applyAlignment="1">
      <alignment vertical="top"/>
    </xf>
    <xf numFmtId="0" fontId="2" fillId="5" borderId="30" xfId="1" applyFont="1" applyFill="1" applyBorder="1" applyAlignment="1">
      <alignment horizontal="center" vertical="center"/>
    </xf>
    <xf numFmtId="1" fontId="2" fillId="5" borderId="15" xfId="0" applyNumberFormat="1" applyFont="1" applyFill="1" applyBorder="1" applyAlignment="1">
      <alignment horizontal="center" vertical="center"/>
    </xf>
    <xf numFmtId="0" fontId="2" fillId="5" borderId="16" xfId="1" applyFont="1" applyFill="1" applyBorder="1" applyAlignment="1">
      <alignment horizontal="center" vertical="center"/>
    </xf>
    <xf numFmtId="0" fontId="2" fillId="5" borderId="40" xfId="1" applyFont="1" applyFill="1" applyBorder="1" applyAlignment="1">
      <alignment horizontal="center" vertical="center"/>
    </xf>
    <xf numFmtId="1" fontId="2" fillId="5" borderId="32" xfId="0" applyNumberFormat="1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 wrapText="1"/>
    </xf>
    <xf numFmtId="1" fontId="14" fillId="5" borderId="31" xfId="0" applyNumberFormat="1" applyFont="1" applyFill="1" applyBorder="1" applyAlignment="1">
      <alignment horizontal="center" vertical="center"/>
    </xf>
    <xf numFmtId="1" fontId="14" fillId="5" borderId="14" xfId="0" applyNumberFormat="1" applyFont="1" applyFill="1" applyBorder="1" applyAlignment="1">
      <alignment horizontal="center" vertical="center"/>
    </xf>
    <xf numFmtId="1" fontId="3" fillId="5" borderId="78" xfId="0" applyNumberFormat="1" applyFont="1" applyFill="1" applyBorder="1" applyAlignment="1">
      <alignment horizontal="center" vertical="center"/>
    </xf>
    <xf numFmtId="1" fontId="14" fillId="5" borderId="10" xfId="0" applyNumberFormat="1" applyFont="1" applyFill="1" applyBorder="1" applyAlignment="1">
      <alignment horizontal="center" vertical="center"/>
    </xf>
    <xf numFmtId="1" fontId="14" fillId="5" borderId="11" xfId="0" applyNumberFormat="1" applyFont="1" applyFill="1" applyBorder="1" applyAlignment="1">
      <alignment horizontal="center" vertical="center"/>
    </xf>
    <xf numFmtId="1" fontId="14" fillId="5" borderId="12" xfId="0" applyNumberFormat="1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1" fontId="14" fillId="5" borderId="49" xfId="0" applyNumberFormat="1" applyFont="1" applyFill="1" applyBorder="1" applyAlignment="1">
      <alignment horizontal="center" vertical="center"/>
    </xf>
    <xf numFmtId="1" fontId="14" fillId="5" borderId="50" xfId="0" applyNumberFormat="1" applyFont="1" applyFill="1" applyBorder="1" applyAlignment="1">
      <alignment horizontal="center" vertical="center"/>
    </xf>
    <xf numFmtId="1" fontId="14" fillId="5" borderId="51" xfId="0" applyNumberFormat="1" applyFont="1" applyFill="1" applyBorder="1" applyAlignment="1">
      <alignment horizontal="center" vertical="center"/>
    </xf>
    <xf numFmtId="1" fontId="3" fillId="5" borderId="19" xfId="0" applyNumberFormat="1" applyFont="1" applyFill="1" applyBorder="1" applyAlignment="1">
      <alignment horizontal="center" vertical="center"/>
    </xf>
    <xf numFmtId="1" fontId="2" fillId="5" borderId="50" xfId="0" applyNumberFormat="1" applyFont="1" applyFill="1" applyBorder="1" applyAlignment="1">
      <alignment horizontal="center" vertical="center"/>
    </xf>
    <xf numFmtId="1" fontId="2" fillId="5" borderId="49" xfId="0" applyNumberFormat="1" applyFont="1" applyFill="1" applyBorder="1" applyAlignment="1">
      <alignment horizontal="center" vertical="center"/>
    </xf>
    <xf numFmtId="1" fontId="2" fillId="5" borderId="51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" fontId="3" fillId="5" borderId="31" xfId="0" applyNumberFormat="1" applyFont="1" applyFill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/>
    </xf>
    <xf numFmtId="1" fontId="3" fillId="3" borderId="9" xfId="0" applyNumberFormat="1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1" fontId="3" fillId="5" borderId="48" xfId="0" applyNumberFormat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left" vertical="center"/>
    </xf>
    <xf numFmtId="0" fontId="10" fillId="3" borderId="2" xfId="1" applyFont="1" applyFill="1" applyBorder="1" applyAlignment="1">
      <alignment horizontal="left" vertical="center" wrapText="1"/>
    </xf>
    <xf numFmtId="1" fontId="13" fillId="0" borderId="57" xfId="0" applyNumberFormat="1" applyFont="1" applyFill="1" applyBorder="1" applyAlignment="1">
      <alignment horizontal="center" vertical="center"/>
    </xf>
    <xf numFmtId="1" fontId="13" fillId="0" borderId="49" xfId="0" applyNumberFormat="1" applyFont="1" applyFill="1" applyBorder="1" applyAlignment="1">
      <alignment horizontal="center" vertical="center"/>
    </xf>
    <xf numFmtId="1" fontId="13" fillId="0" borderId="50" xfId="0" applyNumberFormat="1" applyFont="1" applyFill="1" applyBorder="1" applyAlignment="1">
      <alignment horizontal="center" vertical="center"/>
    </xf>
    <xf numFmtId="1" fontId="13" fillId="0" borderId="13" xfId="0" applyNumberFormat="1" applyFont="1" applyFill="1" applyBorder="1" applyAlignment="1">
      <alignment horizontal="center" vertical="center"/>
    </xf>
    <xf numFmtId="1" fontId="13" fillId="0" borderId="31" xfId="0" applyNumberFormat="1" applyFont="1" applyFill="1" applyBorder="1" applyAlignment="1">
      <alignment horizontal="center" vertical="center"/>
    </xf>
    <xf numFmtId="1" fontId="13" fillId="5" borderId="13" xfId="0" applyNumberFormat="1" applyFont="1" applyFill="1" applyBorder="1" applyAlignment="1">
      <alignment horizontal="center" vertical="center"/>
    </xf>
    <xf numFmtId="1" fontId="13" fillId="5" borderId="31" xfId="0" applyNumberFormat="1" applyFont="1" applyFill="1" applyBorder="1" applyAlignment="1">
      <alignment horizontal="center" vertical="center"/>
    </xf>
    <xf numFmtId="1" fontId="13" fillId="5" borderId="49" xfId="0" applyNumberFormat="1" applyFont="1" applyFill="1" applyBorder="1" applyAlignment="1">
      <alignment horizontal="center" vertical="center"/>
    </xf>
    <xf numFmtId="1" fontId="13" fillId="5" borderId="50" xfId="0" applyNumberFormat="1" applyFont="1" applyFill="1" applyBorder="1" applyAlignment="1">
      <alignment horizontal="center" vertical="center"/>
    </xf>
    <xf numFmtId="1" fontId="13" fillId="5" borderId="11" xfId="0" applyNumberFormat="1" applyFont="1" applyFill="1" applyBorder="1" applyAlignment="1">
      <alignment horizontal="center" vertical="center"/>
    </xf>
    <xf numFmtId="1" fontId="13" fillId="5" borderId="27" xfId="0" applyNumberFormat="1" applyFont="1" applyFill="1" applyBorder="1" applyAlignment="1">
      <alignment horizontal="center" vertical="center"/>
    </xf>
    <xf numFmtId="1" fontId="13" fillId="5" borderId="4" xfId="0" applyNumberFormat="1" applyFont="1" applyFill="1" applyBorder="1" applyAlignment="1">
      <alignment horizontal="center" vertical="center"/>
    </xf>
    <xf numFmtId="1" fontId="13" fillId="5" borderId="14" xfId="0" applyNumberFormat="1" applyFont="1" applyFill="1" applyBorder="1" applyAlignment="1">
      <alignment horizontal="center" vertical="center"/>
    </xf>
    <xf numFmtId="1" fontId="13" fillId="5" borderId="51" xfId="0" applyNumberFormat="1" applyFont="1" applyFill="1" applyBorder="1" applyAlignment="1">
      <alignment horizontal="center" vertical="center"/>
    </xf>
    <xf numFmtId="1" fontId="13" fillId="5" borderId="59" xfId="0" applyNumberFormat="1" applyFont="1" applyFill="1" applyBorder="1" applyAlignment="1">
      <alignment horizontal="center" vertical="center"/>
    </xf>
    <xf numFmtId="0" fontId="12" fillId="3" borderId="17" xfId="1" applyFont="1" applyFill="1" applyBorder="1" applyAlignment="1">
      <alignment horizontal="left" vertical="center" wrapText="1"/>
    </xf>
    <xf numFmtId="1" fontId="13" fillId="0" borderId="70" xfId="0" applyNumberFormat="1" applyFont="1" applyFill="1" applyBorder="1" applyAlignment="1">
      <alignment horizontal="center" vertical="center"/>
    </xf>
    <xf numFmtId="1" fontId="13" fillId="0" borderId="14" xfId="0" applyNumberFormat="1" applyFont="1" applyFill="1" applyBorder="1" applyAlignment="1">
      <alignment horizontal="center" vertical="center"/>
    </xf>
    <xf numFmtId="1" fontId="13" fillId="5" borderId="58" xfId="0" applyNumberFormat="1" applyFont="1" applyFill="1" applyBorder="1" applyAlignment="1">
      <alignment horizontal="center" vertical="center"/>
    </xf>
    <xf numFmtId="1" fontId="13" fillId="0" borderId="15" xfId="0" applyNumberFormat="1" applyFont="1" applyFill="1" applyBorder="1" applyAlignment="1">
      <alignment horizontal="center" vertical="center"/>
    </xf>
    <xf numFmtId="1" fontId="13" fillId="5" borderId="6" xfId="0" applyNumberFormat="1" applyFont="1" applyFill="1" applyBorder="1" applyAlignment="1">
      <alignment horizontal="center" vertical="center"/>
    </xf>
    <xf numFmtId="2" fontId="12" fillId="4" borderId="43" xfId="0" applyNumberFormat="1" applyFont="1" applyFill="1" applyBorder="1" applyAlignment="1">
      <alignment horizontal="center" vertical="center"/>
    </xf>
    <xf numFmtId="1" fontId="13" fillId="5" borderId="15" xfId="0" applyNumberFormat="1" applyFont="1" applyFill="1" applyBorder="1" applyAlignment="1">
      <alignment horizontal="center" vertical="center"/>
    </xf>
    <xf numFmtId="1" fontId="13" fillId="5" borderId="60" xfId="0" applyNumberFormat="1" applyFont="1" applyFill="1" applyBorder="1" applyAlignment="1">
      <alignment horizontal="center" vertical="center"/>
    </xf>
    <xf numFmtId="1" fontId="13" fillId="5" borderId="32" xfId="0" applyNumberFormat="1" applyFont="1" applyFill="1" applyBorder="1" applyAlignment="1">
      <alignment horizontal="center" vertical="center"/>
    </xf>
    <xf numFmtId="1" fontId="13" fillId="5" borderId="25" xfId="0" applyNumberFormat="1" applyFont="1" applyFill="1" applyBorder="1" applyAlignment="1">
      <alignment horizontal="center" vertical="center"/>
    </xf>
    <xf numFmtId="1" fontId="20" fillId="5" borderId="31" xfId="0" applyNumberFormat="1" applyFont="1" applyFill="1" applyBorder="1" applyAlignment="1">
      <alignment horizontal="center" vertical="center"/>
    </xf>
    <xf numFmtId="1" fontId="20" fillId="5" borderId="14" xfId="0" applyNumberFormat="1" applyFont="1" applyFill="1" applyBorder="1" applyAlignment="1">
      <alignment horizontal="center" vertical="center"/>
    </xf>
    <xf numFmtId="1" fontId="20" fillId="5" borderId="10" xfId="0" applyNumberFormat="1" applyFont="1" applyFill="1" applyBorder="1" applyAlignment="1">
      <alignment horizontal="center" vertical="center"/>
    </xf>
    <xf numFmtId="1" fontId="20" fillId="5" borderId="11" xfId="0" applyNumberFormat="1" applyFont="1" applyFill="1" applyBorder="1" applyAlignment="1">
      <alignment horizontal="center" vertical="center"/>
    </xf>
    <xf numFmtId="1" fontId="20" fillId="5" borderId="12" xfId="0" applyNumberFormat="1" applyFont="1" applyFill="1" applyBorder="1" applyAlignment="1">
      <alignment horizontal="center" vertical="center"/>
    </xf>
    <xf numFmtId="1" fontId="20" fillId="5" borderId="49" xfId="0" applyNumberFormat="1" applyFont="1" applyFill="1" applyBorder="1" applyAlignment="1">
      <alignment horizontal="center" vertical="center"/>
    </xf>
    <xf numFmtId="1" fontId="20" fillId="5" borderId="50" xfId="0" applyNumberFormat="1" applyFont="1" applyFill="1" applyBorder="1" applyAlignment="1">
      <alignment horizontal="center" vertical="center"/>
    </xf>
    <xf numFmtId="1" fontId="20" fillId="5" borderId="51" xfId="0" applyNumberFormat="1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left" vertical="top"/>
    </xf>
    <xf numFmtId="1" fontId="12" fillId="5" borderId="2" xfId="0" applyNumberFormat="1" applyFont="1" applyFill="1" applyBorder="1" applyAlignment="1">
      <alignment horizontal="left" vertical="top"/>
    </xf>
    <xf numFmtId="1" fontId="12" fillId="3" borderId="2" xfId="0" applyNumberFormat="1" applyFont="1" applyFill="1" applyBorder="1" applyAlignment="1">
      <alignment horizontal="left" vertical="top" wrapText="1"/>
    </xf>
    <xf numFmtId="0" fontId="2" fillId="10" borderId="0" xfId="0" applyFont="1" applyFill="1" applyAlignment="1">
      <alignment vertical="top"/>
    </xf>
    <xf numFmtId="0" fontId="5" fillId="0" borderId="30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40" xfId="1" applyFont="1" applyFill="1" applyBorder="1" applyAlignment="1">
      <alignment horizontal="center" vertical="center"/>
    </xf>
    <xf numFmtId="0" fontId="2" fillId="12" borderId="30" xfId="0" applyFont="1" applyFill="1" applyBorder="1" applyAlignment="1">
      <alignment horizontal="center" vertical="center" wrapText="1"/>
    </xf>
    <xf numFmtId="1" fontId="10" fillId="12" borderId="64" xfId="0" applyNumberFormat="1" applyFont="1" applyFill="1" applyBorder="1" applyAlignment="1">
      <alignment horizontal="center" vertical="center"/>
    </xf>
    <xf numFmtId="1" fontId="2" fillId="12" borderId="24" xfId="0" applyNumberFormat="1" applyFont="1" applyFill="1" applyBorder="1" applyAlignment="1">
      <alignment horizontal="center" vertical="center"/>
    </xf>
    <xf numFmtId="1" fontId="2" fillId="12" borderId="75" xfId="0" applyNumberFormat="1" applyFont="1" applyFill="1" applyBorder="1" applyAlignment="1">
      <alignment horizontal="center" vertical="center"/>
    </xf>
    <xf numFmtId="1" fontId="13" fillId="12" borderId="24" xfId="0" applyNumberFormat="1" applyFont="1" applyFill="1" applyBorder="1" applyAlignment="1">
      <alignment horizontal="center" vertical="center"/>
    </xf>
    <xf numFmtId="1" fontId="2" fillId="12" borderId="64" xfId="0" applyNumberFormat="1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vertical="top"/>
    </xf>
    <xf numFmtId="0" fontId="2" fillId="12" borderId="0" xfId="0" applyFont="1" applyFill="1" applyAlignment="1">
      <alignment vertical="top"/>
    </xf>
    <xf numFmtId="0" fontId="2" fillId="12" borderId="38" xfId="0" applyFont="1" applyFill="1" applyBorder="1" applyAlignment="1">
      <alignment horizontal="center" vertical="center" wrapText="1"/>
    </xf>
    <xf numFmtId="0" fontId="2" fillId="12" borderId="16" xfId="0" applyFont="1" applyFill="1" applyBorder="1" applyAlignment="1">
      <alignment horizontal="center" vertical="center" wrapText="1"/>
    </xf>
    <xf numFmtId="1" fontId="2" fillId="12" borderId="11" xfId="0" applyNumberFormat="1" applyFont="1" applyFill="1" applyBorder="1" applyAlignment="1">
      <alignment horizontal="center" vertical="center"/>
    </xf>
    <xf numFmtId="1" fontId="2" fillId="12" borderId="73" xfId="0" applyNumberFormat="1" applyFont="1" applyFill="1" applyBorder="1" applyAlignment="1">
      <alignment horizontal="center" vertical="center"/>
    </xf>
    <xf numFmtId="1" fontId="13" fillId="12" borderId="11" xfId="0" applyNumberFormat="1" applyFont="1" applyFill="1" applyBorder="1" applyAlignment="1">
      <alignment horizontal="center" vertical="center"/>
    </xf>
    <xf numFmtId="1" fontId="2" fillId="12" borderId="58" xfId="0" applyNumberFormat="1" applyFont="1" applyFill="1" applyBorder="1" applyAlignment="1">
      <alignment horizontal="center" vertical="center"/>
    </xf>
    <xf numFmtId="2" fontId="2" fillId="12" borderId="0" xfId="0" applyNumberFormat="1" applyFont="1" applyFill="1" applyAlignment="1">
      <alignment vertical="top"/>
    </xf>
    <xf numFmtId="0" fontId="2" fillId="12" borderId="39" xfId="0" applyFont="1" applyFill="1" applyBorder="1" applyAlignment="1">
      <alignment horizontal="center" vertical="center" wrapText="1"/>
    </xf>
    <xf numFmtId="1" fontId="2" fillId="12" borderId="50" xfId="0" applyNumberFormat="1" applyFont="1" applyFill="1" applyBorder="1" applyAlignment="1">
      <alignment horizontal="center" vertical="center"/>
    </xf>
    <xf numFmtId="1" fontId="2" fillId="12" borderId="71" xfId="0" applyNumberFormat="1" applyFont="1" applyFill="1" applyBorder="1" applyAlignment="1">
      <alignment horizontal="center" vertical="center"/>
    </xf>
    <xf numFmtId="1" fontId="2" fillId="12" borderId="41" xfId="0" applyNumberFormat="1" applyFont="1" applyFill="1" applyBorder="1" applyAlignment="1">
      <alignment horizontal="center" vertical="center"/>
    </xf>
    <xf numFmtId="164" fontId="2" fillId="12" borderId="50" xfId="0" applyNumberFormat="1" applyFont="1" applyFill="1" applyBorder="1" applyAlignment="1">
      <alignment vertical="center"/>
    </xf>
    <xf numFmtId="164" fontId="2" fillId="12" borderId="51" xfId="0" applyNumberFormat="1" applyFont="1" applyFill="1" applyBorder="1" applyAlignment="1">
      <alignment vertical="center"/>
    </xf>
    <xf numFmtId="0" fontId="5" fillId="12" borderId="15" xfId="0" applyFont="1" applyFill="1" applyBorder="1" applyAlignment="1">
      <alignment horizontal="center" vertical="center" wrapText="1"/>
    </xf>
    <xf numFmtId="1" fontId="2" fillId="12" borderId="13" xfId="0" applyNumberFormat="1" applyFont="1" applyFill="1" applyBorder="1" applyAlignment="1">
      <alignment horizontal="center" vertical="center"/>
    </xf>
    <xf numFmtId="1" fontId="2" fillId="12" borderId="31" xfId="0" applyNumberFormat="1" applyFont="1" applyFill="1" applyBorder="1" applyAlignment="1">
      <alignment horizontal="center" vertical="center"/>
    </xf>
    <xf numFmtId="1" fontId="2" fillId="12" borderId="14" xfId="0" applyNumberFormat="1" applyFont="1" applyFill="1" applyBorder="1" applyAlignment="1">
      <alignment horizontal="center" vertical="center"/>
    </xf>
    <xf numFmtId="1" fontId="13" fillId="12" borderId="13" xfId="0" applyNumberFormat="1" applyFont="1" applyFill="1" applyBorder="1" applyAlignment="1">
      <alignment horizontal="center" vertical="center"/>
    </xf>
    <xf numFmtId="1" fontId="2" fillId="12" borderId="70" xfId="0" applyNumberFormat="1" applyFont="1" applyFill="1" applyBorder="1" applyAlignment="1">
      <alignment horizontal="center" vertical="center"/>
    </xf>
    <xf numFmtId="1" fontId="2" fillId="12" borderId="15" xfId="0" applyNumberFormat="1" applyFont="1" applyFill="1" applyBorder="1" applyAlignment="1">
      <alignment horizontal="center" vertical="center"/>
    </xf>
    <xf numFmtId="0" fontId="5" fillId="12" borderId="64" xfId="0" applyFont="1" applyFill="1" applyBorder="1" applyAlignment="1">
      <alignment horizontal="center" vertical="center" wrapText="1"/>
    </xf>
    <xf numFmtId="1" fontId="10" fillId="12" borderId="10" xfId="0" applyNumberFormat="1" applyFont="1" applyFill="1" applyBorder="1" applyAlignment="1">
      <alignment horizontal="center" vertical="center"/>
    </xf>
    <xf numFmtId="1" fontId="2" fillId="12" borderId="12" xfId="0" applyNumberFormat="1" applyFont="1" applyFill="1" applyBorder="1" applyAlignment="1">
      <alignment horizontal="center" vertical="center"/>
    </xf>
    <xf numFmtId="1" fontId="13" fillId="12" borderId="12" xfId="0" applyNumberFormat="1" applyFont="1" applyFill="1" applyBorder="1" applyAlignment="1">
      <alignment horizontal="center" vertical="center"/>
    </xf>
    <xf numFmtId="0" fontId="5" fillId="12" borderId="58" xfId="0" applyFont="1" applyFill="1" applyBorder="1" applyAlignment="1">
      <alignment horizontal="center" vertical="center" wrapText="1"/>
    </xf>
    <xf numFmtId="0" fontId="5" fillId="12" borderId="32" xfId="0" applyFont="1" applyFill="1" applyBorder="1" applyAlignment="1">
      <alignment horizontal="center" vertical="center" wrapText="1"/>
    </xf>
    <xf numFmtId="1" fontId="2" fillId="12" borderId="27" xfId="0" applyNumberFormat="1" applyFont="1" applyFill="1" applyBorder="1" applyAlignment="1">
      <alignment horizontal="center" vertical="center"/>
    </xf>
    <xf numFmtId="1" fontId="2" fillId="12" borderId="4" xfId="0" applyNumberFormat="1" applyFont="1" applyFill="1" applyBorder="1" applyAlignment="1">
      <alignment horizontal="center" vertical="center"/>
    </xf>
    <xf numFmtId="1" fontId="2" fillId="12" borderId="6" xfId="0" applyNumberFormat="1" applyFont="1" applyFill="1" applyBorder="1" applyAlignment="1">
      <alignment horizontal="center" vertical="center"/>
    </xf>
    <xf numFmtId="1" fontId="13" fillId="12" borderId="27" xfId="0" applyNumberFormat="1" applyFont="1" applyFill="1" applyBorder="1" applyAlignment="1">
      <alignment horizontal="center" vertical="center"/>
    </xf>
    <xf numFmtId="1" fontId="13" fillId="12" borderId="4" xfId="0" applyNumberFormat="1" applyFont="1" applyFill="1" applyBorder="1" applyAlignment="1">
      <alignment horizontal="center" vertical="center"/>
    </xf>
    <xf numFmtId="1" fontId="13" fillId="12" borderId="6" xfId="0" applyNumberFormat="1" applyFont="1" applyFill="1" applyBorder="1" applyAlignment="1">
      <alignment horizontal="center" vertical="center"/>
    </xf>
    <xf numFmtId="0" fontId="3" fillId="12" borderId="38" xfId="0" applyFont="1" applyFill="1" applyBorder="1" applyAlignment="1">
      <alignment horizontal="center" vertical="center" wrapText="1"/>
    </xf>
    <xf numFmtId="1" fontId="10" fillId="12" borderId="65" xfId="0" applyNumberFormat="1" applyFont="1" applyFill="1" applyBorder="1" applyAlignment="1">
      <alignment horizontal="center" vertical="center"/>
    </xf>
    <xf numFmtId="1" fontId="2" fillId="12" borderId="63" xfId="0" applyNumberFormat="1" applyFont="1" applyFill="1" applyBorder="1" applyAlignment="1">
      <alignment horizontal="center" vertical="center"/>
    </xf>
    <xf numFmtId="1" fontId="12" fillId="12" borderId="65" xfId="0" applyNumberFormat="1" applyFont="1" applyFill="1" applyBorder="1" applyAlignment="1">
      <alignment horizontal="center" vertical="center"/>
    </xf>
    <xf numFmtId="1" fontId="13" fillId="12" borderId="63" xfId="0" applyNumberFormat="1" applyFont="1" applyFill="1" applyBorder="1" applyAlignment="1">
      <alignment horizontal="center" vertical="center"/>
    </xf>
    <xf numFmtId="1" fontId="2" fillId="12" borderId="79" xfId="0" applyNumberFormat="1" applyFont="1" applyFill="1" applyBorder="1" applyAlignment="1">
      <alignment horizontal="center" vertical="center"/>
    </xf>
    <xf numFmtId="1" fontId="2" fillId="12" borderId="10" xfId="0" applyNumberFormat="1" applyFont="1" applyFill="1" applyBorder="1" applyAlignment="1">
      <alignment horizontal="center" vertical="center"/>
    </xf>
    <xf numFmtId="1" fontId="13" fillId="12" borderId="10" xfId="0" applyNumberFormat="1" applyFont="1" applyFill="1" applyBorder="1" applyAlignment="1">
      <alignment horizontal="center" vertical="center"/>
    </xf>
    <xf numFmtId="0" fontId="3" fillId="12" borderId="39" xfId="0" applyFont="1" applyFill="1" applyBorder="1" applyAlignment="1">
      <alignment horizontal="center" vertical="center" wrapText="1"/>
    </xf>
    <xf numFmtId="1" fontId="2" fillId="12" borderId="25" xfId="0" applyNumberFormat="1" applyFont="1" applyFill="1" applyBorder="1" applyAlignment="1">
      <alignment horizontal="center" vertical="center"/>
    </xf>
    <xf numFmtId="164" fontId="2" fillId="12" borderId="27" xfId="0" applyNumberFormat="1" applyFont="1" applyFill="1" applyBorder="1" applyAlignment="1">
      <alignment vertical="center"/>
    </xf>
    <xf numFmtId="164" fontId="2" fillId="12" borderId="4" xfId="0" applyNumberFormat="1" applyFont="1" applyFill="1" applyBorder="1" applyAlignment="1">
      <alignment vertical="center"/>
    </xf>
    <xf numFmtId="164" fontId="2" fillId="12" borderId="6" xfId="0" applyNumberFormat="1" applyFont="1" applyFill="1" applyBorder="1" applyAlignment="1">
      <alignment vertical="center"/>
    </xf>
    <xf numFmtId="0" fontId="10" fillId="12" borderId="13" xfId="0" applyFont="1" applyFill="1" applyBorder="1" applyAlignment="1">
      <alignment horizontal="center" vertical="center" wrapText="1"/>
    </xf>
    <xf numFmtId="1" fontId="10" fillId="12" borderId="13" xfId="0" applyNumberFormat="1" applyFont="1" applyFill="1" applyBorder="1" applyAlignment="1">
      <alignment horizontal="center" vertical="center"/>
    </xf>
    <xf numFmtId="1" fontId="10" fillId="12" borderId="31" xfId="0" applyNumberFormat="1" applyFont="1" applyFill="1" applyBorder="1" applyAlignment="1">
      <alignment horizontal="center" vertical="center"/>
    </xf>
    <xf numFmtId="1" fontId="10" fillId="12" borderId="14" xfId="0" applyNumberFormat="1" applyFont="1" applyFill="1" applyBorder="1" applyAlignment="1">
      <alignment horizontal="center" vertical="center"/>
    </xf>
    <xf numFmtId="1" fontId="12" fillId="12" borderId="13" xfId="0" applyNumberFormat="1" applyFont="1" applyFill="1" applyBorder="1" applyAlignment="1">
      <alignment horizontal="center" vertical="center"/>
    </xf>
    <xf numFmtId="1" fontId="12" fillId="12" borderId="31" xfId="0" applyNumberFormat="1" applyFont="1" applyFill="1" applyBorder="1" applyAlignment="1">
      <alignment horizontal="center" vertical="center"/>
    </xf>
    <xf numFmtId="1" fontId="12" fillId="12" borderId="14" xfId="0" applyNumberFormat="1" applyFont="1" applyFill="1" applyBorder="1" applyAlignment="1">
      <alignment horizontal="center" vertical="center"/>
    </xf>
    <xf numFmtId="1" fontId="10" fillId="12" borderId="30" xfId="0" applyNumberFormat="1" applyFont="1" applyFill="1" applyBorder="1" applyAlignment="1">
      <alignment horizontal="center" vertical="center"/>
    </xf>
    <xf numFmtId="164" fontId="2" fillId="12" borderId="13" xfId="0" applyNumberFormat="1" applyFont="1" applyFill="1" applyBorder="1" applyAlignment="1">
      <alignment vertical="center"/>
    </xf>
    <xf numFmtId="164" fontId="2" fillId="12" borderId="31" xfId="0" applyNumberFormat="1" applyFont="1" applyFill="1" applyBorder="1" applyAlignment="1">
      <alignment vertical="center"/>
    </xf>
    <xf numFmtId="164" fontId="2" fillId="12" borderId="14" xfId="0" applyNumberFormat="1" applyFont="1" applyFill="1" applyBorder="1" applyAlignment="1">
      <alignment vertical="center"/>
    </xf>
    <xf numFmtId="0" fontId="10" fillId="12" borderId="10" xfId="0" applyFont="1" applyFill="1" applyBorder="1" applyAlignment="1">
      <alignment horizontal="center" vertical="center" wrapText="1"/>
    </xf>
    <xf numFmtId="1" fontId="2" fillId="12" borderId="16" xfId="0" applyNumberFormat="1" applyFont="1" applyFill="1" applyBorder="1" applyAlignment="1">
      <alignment horizontal="center" vertical="center"/>
    </xf>
    <xf numFmtId="164" fontId="2" fillId="12" borderId="10" xfId="0" applyNumberFormat="1" applyFont="1" applyFill="1" applyBorder="1" applyAlignment="1">
      <alignment vertical="center"/>
    </xf>
    <xf numFmtId="164" fontId="2" fillId="12" borderId="11" xfId="0" applyNumberFormat="1" applyFont="1" applyFill="1" applyBorder="1" applyAlignment="1">
      <alignment vertical="center"/>
    </xf>
    <xf numFmtId="164" fontId="2" fillId="12" borderId="12" xfId="0" applyNumberFormat="1" applyFont="1" applyFill="1" applyBorder="1" applyAlignment="1">
      <alignment vertical="center"/>
    </xf>
    <xf numFmtId="0" fontId="2" fillId="12" borderId="62" xfId="0" applyFont="1" applyFill="1" applyBorder="1" applyAlignment="1">
      <alignment vertical="top"/>
    </xf>
    <xf numFmtId="0" fontId="2" fillId="12" borderId="11" xfId="0" applyFont="1" applyFill="1" applyBorder="1" applyAlignment="1">
      <alignment vertical="top"/>
    </xf>
    <xf numFmtId="0" fontId="3" fillId="12" borderId="30" xfId="0" applyFont="1" applyFill="1" applyBorder="1" applyAlignment="1">
      <alignment horizontal="center" vertical="center" wrapText="1"/>
    </xf>
    <xf numFmtId="1" fontId="5" fillId="12" borderId="13" xfId="0" applyNumberFormat="1" applyFont="1" applyFill="1" applyBorder="1" applyAlignment="1">
      <alignment horizontal="center" vertical="center"/>
    </xf>
    <xf numFmtId="1" fontId="2" fillId="12" borderId="30" xfId="0" applyNumberFormat="1" applyFont="1" applyFill="1" applyBorder="1" applyAlignment="1">
      <alignment horizontal="center" vertical="center"/>
    </xf>
    <xf numFmtId="1" fontId="2" fillId="12" borderId="49" xfId="0" applyNumberFormat="1" applyFont="1" applyFill="1" applyBorder="1" applyAlignment="1">
      <alignment horizontal="center" vertical="center"/>
    </xf>
    <xf numFmtId="1" fontId="2" fillId="12" borderId="51" xfId="0" applyNumberFormat="1" applyFont="1" applyFill="1" applyBorder="1" applyAlignment="1">
      <alignment horizontal="center" vertical="center"/>
    </xf>
    <xf numFmtId="1" fontId="2" fillId="12" borderId="39" xfId="0" applyNumberFormat="1" applyFont="1" applyFill="1" applyBorder="1" applyAlignment="1">
      <alignment horizontal="center" vertical="center"/>
    </xf>
    <xf numFmtId="1" fontId="10" fillId="12" borderId="1" xfId="0" applyNumberFormat="1" applyFont="1" applyFill="1" applyBorder="1" applyAlignment="1">
      <alignment horizontal="center" vertical="center"/>
    </xf>
    <xf numFmtId="164" fontId="2" fillId="12" borderId="49" xfId="0" applyNumberFormat="1" applyFont="1" applyFill="1" applyBorder="1" applyAlignment="1">
      <alignment vertical="center"/>
    </xf>
    <xf numFmtId="1" fontId="2" fillId="12" borderId="59" xfId="0" applyNumberFormat="1" applyFont="1" applyFill="1" applyBorder="1" applyAlignment="1">
      <alignment horizontal="center" vertical="center"/>
    </xf>
    <xf numFmtId="1" fontId="2" fillId="12" borderId="61" xfId="0" applyNumberFormat="1" applyFont="1" applyFill="1" applyBorder="1" applyAlignment="1">
      <alignment horizontal="center" vertical="center"/>
    </xf>
    <xf numFmtId="1" fontId="2" fillId="12" borderId="40" xfId="0" applyNumberFormat="1" applyFont="1" applyFill="1" applyBorder="1" applyAlignment="1">
      <alignment horizontal="center" vertical="center"/>
    </xf>
    <xf numFmtId="1" fontId="10" fillId="12" borderId="20" xfId="0" applyNumberFormat="1" applyFont="1" applyFill="1" applyBorder="1" applyAlignment="1">
      <alignment horizontal="center" vertical="center"/>
    </xf>
    <xf numFmtId="1" fontId="12" fillId="12" borderId="20" xfId="0" applyNumberFormat="1" applyFont="1" applyFill="1" applyBorder="1" applyAlignment="1">
      <alignment horizontal="center" vertical="center"/>
    </xf>
    <xf numFmtId="1" fontId="2" fillId="12" borderId="0" xfId="0" applyNumberFormat="1" applyFont="1" applyFill="1" applyAlignment="1">
      <alignment vertical="top"/>
    </xf>
    <xf numFmtId="1" fontId="2" fillId="12" borderId="0" xfId="0" applyNumberFormat="1" applyFont="1" applyFill="1" applyAlignment="1">
      <alignment horizontal="center" vertical="top"/>
    </xf>
    <xf numFmtId="1" fontId="2" fillId="12" borderId="27" xfId="0" applyNumberFormat="1" applyFont="1" applyFill="1" applyBorder="1" applyAlignment="1">
      <alignment vertical="top"/>
    </xf>
    <xf numFmtId="1" fontId="2" fillId="12" borderId="27" xfId="0" applyNumberFormat="1" applyFont="1" applyFill="1" applyBorder="1" applyAlignment="1">
      <alignment horizontal="center" vertical="top"/>
    </xf>
    <xf numFmtId="0" fontId="5" fillId="12" borderId="13" xfId="0" applyFont="1" applyFill="1" applyBorder="1" applyAlignment="1">
      <alignment horizontal="center" vertical="center" wrapText="1"/>
    </xf>
    <xf numFmtId="0" fontId="5" fillId="12" borderId="41" xfId="0" applyFont="1" applyFill="1" applyBorder="1" applyAlignment="1">
      <alignment horizontal="center" vertical="center" wrapText="1"/>
    </xf>
    <xf numFmtId="1" fontId="10" fillId="12" borderId="12" xfId="0" applyNumberFormat="1" applyFont="1" applyFill="1" applyBorder="1" applyAlignment="1">
      <alignment horizontal="center" vertical="center"/>
    </xf>
    <xf numFmtId="1" fontId="12" fillId="12" borderId="34" xfId="0" applyNumberFormat="1" applyFont="1" applyFill="1" applyBorder="1" applyAlignment="1">
      <alignment horizontal="center" vertical="center"/>
    </xf>
    <xf numFmtId="0" fontId="10" fillId="13" borderId="34" xfId="0" applyFont="1" applyFill="1" applyBorder="1" applyAlignment="1">
      <alignment horizontal="center" vertical="center" wrapText="1"/>
    </xf>
    <xf numFmtId="1" fontId="3" fillId="13" borderId="34" xfId="0" applyNumberFormat="1" applyFont="1" applyFill="1" applyBorder="1" applyAlignment="1">
      <alignment horizontal="center" vertical="center"/>
    </xf>
    <xf numFmtId="1" fontId="3" fillId="13" borderId="8" xfId="0" applyNumberFormat="1" applyFont="1" applyFill="1" applyBorder="1" applyAlignment="1">
      <alignment horizontal="center" vertical="center"/>
    </xf>
    <xf numFmtId="1" fontId="3" fillId="13" borderId="72" xfId="0" applyNumberFormat="1" applyFont="1" applyFill="1" applyBorder="1" applyAlignment="1">
      <alignment horizontal="center" vertical="center"/>
    </xf>
    <xf numFmtId="164" fontId="2" fillId="13" borderId="32" xfId="0" applyNumberFormat="1" applyFont="1" applyFill="1" applyBorder="1" applyAlignment="1">
      <alignment horizontal="center" vertical="center"/>
    </xf>
    <xf numFmtId="164" fontId="2" fillId="13" borderId="4" xfId="0" applyNumberFormat="1" applyFont="1" applyFill="1" applyBorder="1" applyAlignment="1">
      <alignment horizontal="center" vertical="center"/>
    </xf>
    <xf numFmtId="164" fontId="2" fillId="13" borderId="6" xfId="0" applyNumberFormat="1" applyFont="1" applyFill="1" applyBorder="1" applyAlignment="1">
      <alignment horizontal="center" vertical="center"/>
    </xf>
    <xf numFmtId="1" fontId="2" fillId="12" borderId="37" xfId="0" applyNumberFormat="1" applyFont="1" applyFill="1" applyBorder="1" applyAlignment="1">
      <alignment horizontal="center" vertical="center"/>
    </xf>
    <xf numFmtId="1" fontId="5" fillId="12" borderId="39" xfId="0" applyNumberFormat="1" applyFont="1" applyFill="1" applyBorder="1" applyAlignment="1">
      <alignment horizontal="center" vertical="center"/>
    </xf>
    <xf numFmtId="1" fontId="5" fillId="12" borderId="61" xfId="0" applyNumberFormat="1" applyFont="1" applyFill="1" applyBorder="1" applyAlignment="1">
      <alignment horizontal="center" vertical="center"/>
    </xf>
    <xf numFmtId="1" fontId="5" fillId="12" borderId="31" xfId="0" applyNumberFormat="1" applyFont="1" applyFill="1" applyBorder="1" applyAlignment="1">
      <alignment horizontal="center" vertical="center"/>
    </xf>
    <xf numFmtId="0" fontId="3" fillId="12" borderId="16" xfId="0" applyFont="1" applyFill="1" applyBorder="1" applyAlignment="1">
      <alignment horizontal="center" vertical="center" wrapText="1"/>
    </xf>
    <xf numFmtId="1" fontId="5" fillId="12" borderId="5" xfId="0" applyNumberFormat="1" applyFont="1" applyFill="1" applyBorder="1" applyAlignment="1">
      <alignment horizontal="center"/>
    </xf>
    <xf numFmtId="1" fontId="5" fillId="12" borderId="50" xfId="0" applyNumberFormat="1" applyFont="1" applyFill="1" applyBorder="1" applyAlignment="1">
      <alignment horizontal="center" vertical="center"/>
    </xf>
    <xf numFmtId="164" fontId="2" fillId="12" borderId="4" xfId="0" applyNumberFormat="1" applyFont="1" applyFill="1" applyBorder="1" applyAlignment="1">
      <alignment horizontal="center" vertical="center"/>
    </xf>
    <xf numFmtId="164" fontId="2" fillId="12" borderId="6" xfId="0" applyNumberFormat="1" applyFont="1" applyFill="1" applyBorder="1" applyAlignment="1">
      <alignment horizontal="center" vertical="center"/>
    </xf>
    <xf numFmtId="0" fontId="3" fillId="13" borderId="40" xfId="0" applyFont="1" applyFill="1" applyBorder="1" applyAlignment="1">
      <alignment horizontal="center" vertical="center" wrapText="1"/>
    </xf>
    <xf numFmtId="1" fontId="10" fillId="13" borderId="1" xfId="0" applyNumberFormat="1" applyFont="1" applyFill="1" applyBorder="1" applyAlignment="1">
      <alignment horizontal="center" vertical="center"/>
    </xf>
    <xf numFmtId="1" fontId="10" fillId="13" borderId="34" xfId="0" applyNumberFormat="1" applyFont="1" applyFill="1" applyBorder="1" applyAlignment="1">
      <alignment horizontal="center" vertical="center"/>
    </xf>
    <xf numFmtId="1" fontId="10" fillId="13" borderId="8" xfId="0" applyNumberFormat="1" applyFont="1" applyFill="1" applyBorder="1" applyAlignment="1">
      <alignment horizontal="center" vertical="center"/>
    </xf>
    <xf numFmtId="1" fontId="10" fillId="13" borderId="20" xfId="0" applyNumberFormat="1" applyFont="1" applyFill="1" applyBorder="1" applyAlignment="1">
      <alignment horizontal="center" vertical="center"/>
    </xf>
    <xf numFmtId="164" fontId="5" fillId="13" borderId="4" xfId="0" applyNumberFormat="1" applyFont="1" applyFill="1" applyBorder="1" applyAlignment="1">
      <alignment horizontal="center" vertical="center"/>
    </xf>
    <xf numFmtId="164" fontId="5" fillId="13" borderId="27" xfId="0" applyNumberFormat="1" applyFont="1" applyFill="1" applyBorder="1" applyAlignment="1">
      <alignment horizontal="center" vertical="center"/>
    </xf>
    <xf numFmtId="164" fontId="5" fillId="13" borderId="6" xfId="0" applyNumberFormat="1" applyFont="1" applyFill="1" applyBorder="1" applyAlignment="1">
      <alignment horizontal="center" vertical="center"/>
    </xf>
    <xf numFmtId="164" fontId="2" fillId="13" borderId="7" xfId="0" applyNumberFormat="1" applyFont="1" applyFill="1" applyBorder="1" applyAlignment="1">
      <alignment horizontal="center" vertical="center"/>
    </xf>
    <xf numFmtId="164" fontId="2" fillId="13" borderId="17" xfId="0" applyNumberFormat="1" applyFont="1" applyFill="1" applyBorder="1" applyAlignment="1">
      <alignment horizontal="center" vertical="center"/>
    </xf>
    <xf numFmtId="164" fontId="2" fillId="13" borderId="23" xfId="0" applyNumberFormat="1" applyFont="1" applyFill="1" applyBorder="1" applyAlignment="1">
      <alignment horizontal="center" vertical="center"/>
    </xf>
    <xf numFmtId="164" fontId="2" fillId="13" borderId="27" xfId="0" applyNumberFormat="1" applyFont="1" applyFill="1" applyBorder="1" applyAlignment="1">
      <alignment horizontal="center" vertical="center"/>
    </xf>
    <xf numFmtId="1" fontId="2" fillId="12" borderId="60" xfId="0" applyNumberFormat="1" applyFont="1" applyFill="1" applyBorder="1" applyAlignment="1">
      <alignment horizontal="center" vertical="center"/>
    </xf>
    <xf numFmtId="1" fontId="10" fillId="12" borderId="49" xfId="0" applyNumberFormat="1" applyFont="1" applyFill="1" applyBorder="1" applyAlignment="1">
      <alignment horizontal="center" vertical="center"/>
    </xf>
    <xf numFmtId="164" fontId="2" fillId="12" borderId="22" xfId="0" applyNumberFormat="1" applyFont="1" applyFill="1" applyBorder="1" applyAlignment="1">
      <alignment vertical="center"/>
    </xf>
    <xf numFmtId="164" fontId="2" fillId="12" borderId="9" xfId="0" applyNumberFormat="1" applyFont="1" applyFill="1" applyBorder="1" applyAlignment="1">
      <alignment vertical="center"/>
    </xf>
    <xf numFmtId="0" fontId="3" fillId="12" borderId="56" xfId="0" applyFont="1" applyFill="1" applyBorder="1" applyAlignment="1">
      <alignment horizontal="center" vertical="center" wrapText="1"/>
    </xf>
    <xf numFmtId="1" fontId="2" fillId="12" borderId="52" xfId="0" applyNumberFormat="1" applyFont="1" applyFill="1" applyBorder="1" applyAlignment="1">
      <alignment horizontal="center" vertical="center"/>
    </xf>
    <xf numFmtId="1" fontId="2" fillId="12" borderId="28" xfId="0" applyNumberFormat="1" applyFont="1" applyFill="1" applyBorder="1" applyAlignment="1">
      <alignment horizontal="center" vertical="center"/>
    </xf>
    <xf numFmtId="1" fontId="2" fillId="12" borderId="56" xfId="0" applyNumberFormat="1" applyFont="1" applyFill="1" applyBorder="1" applyAlignment="1">
      <alignment horizontal="center" vertical="center"/>
    </xf>
    <xf numFmtId="164" fontId="2" fillId="12" borderId="26" xfId="0" applyNumberFormat="1" applyFont="1" applyFill="1" applyBorder="1" applyAlignment="1">
      <alignment horizontal="center" vertical="center"/>
    </xf>
    <xf numFmtId="164" fontId="2" fillId="12" borderId="44" xfId="0" applyNumberFormat="1" applyFont="1" applyFill="1" applyBorder="1" applyAlignment="1">
      <alignment horizontal="center" vertical="center"/>
    </xf>
    <xf numFmtId="2" fontId="2" fillId="12" borderId="49" xfId="0" applyNumberFormat="1" applyFont="1" applyFill="1" applyBorder="1" applyAlignment="1">
      <alignment horizontal="center" vertical="center"/>
    </xf>
    <xf numFmtId="164" fontId="2" fillId="12" borderId="49" xfId="0" applyNumberFormat="1" applyFont="1" applyFill="1" applyBorder="1" applyAlignment="1">
      <alignment horizontal="center" vertical="center"/>
    </xf>
    <xf numFmtId="164" fontId="2" fillId="12" borderId="50" xfId="0" applyNumberFormat="1" applyFont="1" applyFill="1" applyBorder="1" applyAlignment="1">
      <alignment horizontal="center" vertical="center"/>
    </xf>
    <xf numFmtId="164" fontId="2" fillId="12" borderId="51" xfId="0" applyNumberFormat="1" applyFont="1" applyFill="1" applyBorder="1" applyAlignment="1">
      <alignment horizontal="center" vertical="center"/>
    </xf>
    <xf numFmtId="0" fontId="10" fillId="13" borderId="8" xfId="0" applyFont="1" applyFill="1" applyBorder="1" applyAlignment="1">
      <alignment horizontal="center" vertical="center" wrapText="1"/>
    </xf>
    <xf numFmtId="1" fontId="10" fillId="13" borderId="19" xfId="0" applyNumberFormat="1" applyFont="1" applyFill="1" applyBorder="1" applyAlignment="1">
      <alignment horizontal="center" vertical="center"/>
    </xf>
    <xf numFmtId="0" fontId="10" fillId="13" borderId="42" xfId="0" applyFont="1" applyFill="1" applyBorder="1" applyAlignment="1">
      <alignment horizontal="center" vertical="center" wrapText="1"/>
    </xf>
    <xf numFmtId="1" fontId="10" fillId="13" borderId="43" xfId="0" applyNumberFormat="1" applyFont="1" applyFill="1" applyBorder="1" applyAlignment="1">
      <alignment horizontal="center" vertical="center"/>
    </xf>
    <xf numFmtId="0" fontId="5" fillId="12" borderId="30" xfId="0" applyFont="1" applyFill="1" applyBorder="1" applyAlignment="1">
      <alignment horizontal="center" vertical="center" wrapText="1"/>
    </xf>
    <xf numFmtId="1" fontId="2" fillId="12" borderId="36" xfId="0" applyNumberFormat="1" applyFont="1" applyFill="1" applyBorder="1" applyAlignment="1">
      <alignment horizontal="center" vertical="center"/>
    </xf>
    <xf numFmtId="164" fontId="2" fillId="12" borderId="65" xfId="0" applyNumberFormat="1" applyFont="1" applyFill="1" applyBorder="1" applyAlignment="1">
      <alignment horizontal="center" vertical="center"/>
    </xf>
    <xf numFmtId="164" fontId="2" fillId="12" borderId="24" xfId="0" applyNumberFormat="1" applyFont="1" applyFill="1" applyBorder="1" applyAlignment="1">
      <alignment horizontal="center" vertical="center"/>
    </xf>
    <xf numFmtId="164" fontId="2" fillId="12" borderId="63" xfId="0" applyNumberFormat="1" applyFont="1" applyFill="1" applyBorder="1" applyAlignment="1">
      <alignment horizontal="center" vertical="center"/>
    </xf>
    <xf numFmtId="1" fontId="5" fillId="12" borderId="14" xfId="0" applyNumberFormat="1" applyFont="1" applyFill="1" applyBorder="1" applyAlignment="1">
      <alignment horizontal="center" vertical="center"/>
    </xf>
    <xf numFmtId="1" fontId="5" fillId="12" borderId="59" xfId="0" applyNumberFormat="1" applyFont="1" applyFill="1" applyBorder="1" applyAlignment="1">
      <alignment horizontal="center" vertical="center"/>
    </xf>
    <xf numFmtId="1" fontId="5" fillId="12" borderId="30" xfId="0" applyNumberFormat="1" applyFont="1" applyFill="1" applyBorder="1" applyAlignment="1">
      <alignment horizontal="center" vertical="center"/>
    </xf>
    <xf numFmtId="1" fontId="5" fillId="12" borderId="49" xfId="0" applyNumberFormat="1" applyFont="1" applyFill="1" applyBorder="1" applyAlignment="1">
      <alignment horizontal="center" vertical="center"/>
    </xf>
    <xf numFmtId="1" fontId="5" fillId="12" borderId="51" xfId="0" applyNumberFormat="1" applyFont="1" applyFill="1" applyBorder="1" applyAlignment="1">
      <alignment horizontal="center" vertical="center"/>
    </xf>
    <xf numFmtId="1" fontId="10" fillId="12" borderId="39" xfId="0" applyNumberFormat="1" applyFont="1" applyFill="1" applyBorder="1" applyAlignment="1">
      <alignment horizontal="center" vertical="center"/>
    </xf>
    <xf numFmtId="0" fontId="5" fillId="12" borderId="30" xfId="1" applyFont="1" applyFill="1" applyBorder="1" applyAlignment="1">
      <alignment horizontal="center" vertical="center"/>
    </xf>
    <xf numFmtId="1" fontId="5" fillId="12" borderId="15" xfId="0" applyNumberFormat="1" applyFont="1" applyFill="1" applyBorder="1" applyAlignment="1">
      <alignment horizontal="center" vertical="center"/>
    </xf>
    <xf numFmtId="0" fontId="5" fillId="12" borderId="16" xfId="1" applyFont="1" applyFill="1" applyBorder="1" applyAlignment="1">
      <alignment horizontal="center" vertical="center"/>
    </xf>
    <xf numFmtId="1" fontId="5" fillId="12" borderId="16" xfId="0" applyNumberFormat="1" applyFont="1" applyFill="1" applyBorder="1" applyAlignment="1">
      <alignment horizontal="center" vertical="center"/>
    </xf>
    <xf numFmtId="1" fontId="5" fillId="12" borderId="58" xfId="0" applyNumberFormat="1" applyFont="1" applyFill="1" applyBorder="1" applyAlignment="1">
      <alignment horizontal="center" vertical="center"/>
    </xf>
    <xf numFmtId="1" fontId="5" fillId="12" borderId="10" xfId="0" applyNumberFormat="1" applyFont="1" applyFill="1" applyBorder="1" applyAlignment="1">
      <alignment horizontal="center" vertical="center"/>
    </xf>
    <xf numFmtId="0" fontId="5" fillId="12" borderId="39" xfId="1" applyFont="1" applyFill="1" applyBorder="1" applyAlignment="1">
      <alignment horizontal="center" vertical="center"/>
    </xf>
    <xf numFmtId="1" fontId="5" fillId="12" borderId="41" xfId="0" applyNumberFormat="1" applyFont="1" applyFill="1" applyBorder="1" applyAlignment="1">
      <alignment horizontal="center" vertical="center"/>
    </xf>
    <xf numFmtId="0" fontId="3" fillId="13" borderId="8" xfId="0" applyFont="1" applyFill="1" applyBorder="1" applyAlignment="1">
      <alignment horizontal="center" vertical="center" wrapText="1"/>
    </xf>
    <xf numFmtId="1" fontId="3" fillId="13" borderId="53" xfId="0" applyNumberFormat="1" applyFont="1" applyFill="1" applyBorder="1" applyAlignment="1">
      <alignment horizontal="center" vertical="center"/>
    </xf>
    <xf numFmtId="0" fontId="3" fillId="13" borderId="29" xfId="0" applyFont="1" applyFill="1" applyBorder="1" applyAlignment="1">
      <alignment horizontal="center" vertical="center" wrapText="1"/>
    </xf>
    <xf numFmtId="1" fontId="10" fillId="13" borderId="5" xfId="0" applyNumberFormat="1" applyFont="1" applyFill="1" applyBorder="1" applyAlignment="1">
      <alignment horizontal="center" vertical="center"/>
    </xf>
    <xf numFmtId="1" fontId="10" fillId="13" borderId="53" xfId="0" applyNumberFormat="1" applyFont="1" applyFill="1" applyBorder="1" applyAlignment="1">
      <alignment horizontal="center" vertical="center"/>
    </xf>
    <xf numFmtId="0" fontId="10" fillId="13" borderId="53" xfId="0" applyFont="1" applyFill="1" applyBorder="1" applyAlignment="1">
      <alignment horizontal="center" vertical="center" wrapText="1"/>
    </xf>
    <xf numFmtId="1" fontId="10" fillId="13" borderId="42" xfId="0" applyNumberFormat="1" applyFont="1" applyFill="1" applyBorder="1" applyAlignment="1">
      <alignment horizontal="center" vertical="center"/>
    </xf>
    <xf numFmtId="49" fontId="3" fillId="3" borderId="28" xfId="0" applyNumberFormat="1" applyFont="1" applyFill="1" applyBorder="1" applyAlignment="1">
      <alignment horizontal="center" vertical="center"/>
    </xf>
    <xf numFmtId="49" fontId="3" fillId="2" borderId="52" xfId="0" applyNumberFormat="1" applyFont="1" applyFill="1" applyBorder="1" applyAlignment="1">
      <alignment horizontal="center" vertical="center"/>
    </xf>
    <xf numFmtId="1" fontId="2" fillId="12" borderId="49" xfId="0" applyNumberFormat="1" applyFont="1" applyFill="1" applyBorder="1" applyAlignment="1">
      <alignment horizontal="center" vertical="center"/>
    </xf>
    <xf numFmtId="1" fontId="2" fillId="12" borderId="51" xfId="0" applyNumberFormat="1" applyFont="1" applyFill="1" applyBorder="1" applyAlignment="1">
      <alignment horizontal="center" vertical="center"/>
    </xf>
    <xf numFmtId="1" fontId="2" fillId="12" borderId="50" xfId="0" applyNumberFormat="1" applyFont="1" applyFill="1" applyBorder="1" applyAlignment="1">
      <alignment horizontal="center" vertical="center"/>
    </xf>
    <xf numFmtId="1" fontId="2" fillId="12" borderId="39" xfId="0" applyNumberFormat="1" applyFont="1" applyFill="1" applyBorder="1" applyAlignment="1">
      <alignment horizontal="center" vertical="center"/>
    </xf>
    <xf numFmtId="0" fontId="5" fillId="12" borderId="39" xfId="0" applyFont="1" applyFill="1" applyBorder="1" applyAlignment="1">
      <alignment horizontal="center" vertical="center" wrapText="1"/>
    </xf>
    <xf numFmtId="164" fontId="2" fillId="12" borderId="17" xfId="0" applyNumberFormat="1" applyFont="1" applyFill="1" applyBorder="1" applyAlignment="1">
      <alignment horizontal="center" vertical="center"/>
    </xf>
    <xf numFmtId="164" fontId="2" fillId="12" borderId="23" xfId="0" applyNumberFormat="1" applyFont="1" applyFill="1" applyBorder="1" applyAlignment="1">
      <alignment horizontal="center" vertical="center"/>
    </xf>
    <xf numFmtId="49" fontId="3" fillId="3" borderId="43" xfId="0" applyNumberFormat="1" applyFont="1" applyFill="1" applyBorder="1" applyAlignment="1">
      <alignment horizontal="center" vertical="center"/>
    </xf>
    <xf numFmtId="164" fontId="2" fillId="14" borderId="49" xfId="0" applyNumberFormat="1" applyFont="1" applyFill="1" applyBorder="1" applyAlignment="1">
      <alignment vertical="center"/>
    </xf>
    <xf numFmtId="164" fontId="2" fillId="14" borderId="50" xfId="0" applyNumberFormat="1" applyFont="1" applyFill="1" applyBorder="1" applyAlignment="1">
      <alignment vertical="center"/>
    </xf>
    <xf numFmtId="164" fontId="2" fillId="14" borderId="51" xfId="0" applyNumberFormat="1" applyFont="1" applyFill="1" applyBorder="1" applyAlignment="1">
      <alignment vertical="center"/>
    </xf>
    <xf numFmtId="164" fontId="2" fillId="13" borderId="37" xfId="0" applyNumberFormat="1" applyFont="1" applyFill="1" applyBorder="1" applyAlignment="1">
      <alignment vertical="center"/>
    </xf>
    <xf numFmtId="164" fontId="2" fillId="13" borderId="50" xfId="0" applyNumberFormat="1" applyFont="1" applyFill="1" applyBorder="1" applyAlignment="1">
      <alignment vertical="center"/>
    </xf>
    <xf numFmtId="164" fontId="2" fillId="13" borderId="51" xfId="0" applyNumberFormat="1" applyFont="1" applyFill="1" applyBorder="1" applyAlignment="1">
      <alignment vertical="center"/>
    </xf>
    <xf numFmtId="164" fontId="2" fillId="12" borderId="52" xfId="0" applyNumberFormat="1" applyFont="1" applyFill="1" applyBorder="1" applyAlignment="1">
      <alignment vertical="center"/>
    </xf>
    <xf numFmtId="164" fontId="2" fillId="12" borderId="28" xfId="0" applyNumberFormat="1" applyFont="1" applyFill="1" applyBorder="1" applyAlignment="1">
      <alignment vertical="center"/>
    </xf>
    <xf numFmtId="164" fontId="2" fillId="12" borderId="47" xfId="0" applyNumberFormat="1" applyFont="1" applyFill="1" applyBorder="1" applyAlignment="1">
      <alignment vertical="center"/>
    </xf>
    <xf numFmtId="164" fontId="2" fillId="13" borderId="52" xfId="0" applyNumberFormat="1" applyFont="1" applyFill="1" applyBorder="1" applyAlignment="1">
      <alignment vertical="center"/>
    </xf>
    <xf numFmtId="164" fontId="2" fillId="13" borderId="28" xfId="0" applyNumberFormat="1" applyFont="1" applyFill="1" applyBorder="1" applyAlignment="1">
      <alignment vertical="center"/>
    </xf>
    <xf numFmtId="164" fontId="2" fillId="13" borderId="47" xfId="0" applyNumberFormat="1" applyFont="1" applyFill="1" applyBorder="1" applyAlignment="1">
      <alignment vertical="center"/>
    </xf>
    <xf numFmtId="1" fontId="3" fillId="12" borderId="34" xfId="0" applyNumberFormat="1" applyFont="1" applyFill="1" applyBorder="1" applyAlignment="1">
      <alignment horizontal="center" vertical="center"/>
    </xf>
    <xf numFmtId="164" fontId="2" fillId="13" borderId="49" xfId="0" applyNumberFormat="1" applyFont="1" applyFill="1" applyBorder="1" applyAlignment="1">
      <alignment vertical="center"/>
    </xf>
    <xf numFmtId="1" fontId="10" fillId="12" borderId="36" xfId="0" applyNumberFormat="1" applyFont="1" applyFill="1" applyBorder="1" applyAlignment="1">
      <alignment horizontal="center" vertical="center"/>
    </xf>
    <xf numFmtId="0" fontId="5" fillId="12" borderId="38" xfId="0" applyFont="1" applyFill="1" applyBorder="1" applyAlignment="1">
      <alignment horizontal="center" vertical="center" wrapText="1"/>
    </xf>
    <xf numFmtId="1" fontId="2" fillId="12" borderId="62" xfId="0" applyNumberFormat="1" applyFont="1" applyFill="1" applyBorder="1" applyAlignment="1">
      <alignment horizontal="center" vertical="top"/>
    </xf>
    <xf numFmtId="1" fontId="2" fillId="12" borderId="11" xfId="0" applyNumberFormat="1" applyFont="1" applyFill="1" applyBorder="1" applyAlignment="1">
      <alignment horizontal="center" vertical="top"/>
    </xf>
    <xf numFmtId="0" fontId="5" fillId="12" borderId="16" xfId="0" applyFont="1" applyFill="1" applyBorder="1" applyAlignment="1">
      <alignment horizontal="center" vertical="center" wrapText="1"/>
    </xf>
    <xf numFmtId="1" fontId="2" fillId="12" borderId="71" xfId="0" applyNumberFormat="1" applyFont="1" applyFill="1" applyBorder="1" applyAlignment="1">
      <alignment horizontal="center" vertical="top"/>
    </xf>
    <xf numFmtId="1" fontId="2" fillId="12" borderId="50" xfId="0" applyNumberFormat="1" applyFont="1" applyFill="1" applyBorder="1" applyAlignment="1">
      <alignment horizontal="center" vertical="top"/>
    </xf>
    <xf numFmtId="164" fontId="2" fillId="13" borderId="1" xfId="0" applyNumberFormat="1" applyFont="1" applyFill="1" applyBorder="1" applyAlignment="1">
      <alignment vertical="center"/>
    </xf>
    <xf numFmtId="164" fontId="2" fillId="13" borderId="2" xfId="0" applyNumberFormat="1" applyFont="1" applyFill="1" applyBorder="1" applyAlignment="1">
      <alignment vertical="center"/>
    </xf>
    <xf numFmtId="164" fontId="2" fillId="13" borderId="18" xfId="0" applyNumberFormat="1" applyFont="1" applyFill="1" applyBorder="1" applyAlignment="1">
      <alignment vertical="center"/>
    </xf>
    <xf numFmtId="0" fontId="10" fillId="13" borderId="27" xfId="0" applyFont="1" applyFill="1" applyBorder="1" applyAlignment="1">
      <alignment horizontal="center" vertical="center" wrapText="1"/>
    </xf>
    <xf numFmtId="1" fontId="10" fillId="13" borderId="27" xfId="0" applyNumberFormat="1" applyFont="1" applyFill="1" applyBorder="1" applyAlignment="1">
      <alignment horizontal="center" vertical="center"/>
    </xf>
    <xf numFmtId="1" fontId="10" fillId="13" borderId="4" xfId="0" applyNumberFormat="1" applyFont="1" applyFill="1" applyBorder="1" applyAlignment="1">
      <alignment horizontal="center" vertical="center"/>
    </xf>
    <xf numFmtId="1" fontId="10" fillId="13" borderId="6" xfId="0" applyNumberFormat="1" applyFont="1" applyFill="1" applyBorder="1" applyAlignment="1">
      <alignment horizontal="center" vertical="center"/>
    </xf>
    <xf numFmtId="1" fontId="13" fillId="13" borderId="10" xfId="0" applyNumberFormat="1" applyFont="1" applyFill="1" applyBorder="1" applyAlignment="1">
      <alignment horizontal="center" vertical="center"/>
    </xf>
    <xf numFmtId="1" fontId="12" fillId="13" borderId="4" xfId="0" applyNumberFormat="1" applyFont="1" applyFill="1" applyBorder="1" applyAlignment="1">
      <alignment horizontal="center" vertical="center"/>
    </xf>
    <xf numFmtId="1" fontId="13" fillId="13" borderId="12" xfId="0" applyNumberFormat="1" applyFont="1" applyFill="1" applyBorder="1" applyAlignment="1">
      <alignment horizontal="center" vertical="center"/>
    </xf>
    <xf numFmtId="1" fontId="10" fillId="13" borderId="40" xfId="0" applyNumberFormat="1" applyFont="1" applyFill="1" applyBorder="1" applyAlignment="1">
      <alignment horizontal="center" vertical="center"/>
    </xf>
    <xf numFmtId="2" fontId="10" fillId="13" borderId="48" xfId="0" applyNumberFormat="1" applyFont="1" applyFill="1" applyBorder="1" applyAlignment="1">
      <alignment horizontal="center" vertical="center"/>
    </xf>
    <xf numFmtId="2" fontId="12" fillId="13" borderId="48" xfId="0" applyNumberFormat="1" applyFont="1" applyFill="1" applyBorder="1" applyAlignment="1">
      <alignment horizontal="center" vertical="center"/>
    </xf>
    <xf numFmtId="2" fontId="10" fillId="13" borderId="20" xfId="0" applyNumberFormat="1" applyFont="1" applyFill="1" applyBorder="1" applyAlignment="1">
      <alignment horizontal="center" vertical="center"/>
    </xf>
    <xf numFmtId="1" fontId="5" fillId="12" borderId="13" xfId="2" applyNumberFormat="1" applyFont="1" applyFill="1" applyBorder="1" applyAlignment="1">
      <alignment horizontal="center" vertical="center"/>
    </xf>
    <xf numFmtId="1" fontId="2" fillId="12" borderId="31" xfId="2" applyNumberFormat="1" applyFont="1" applyFill="1" applyBorder="1" applyAlignment="1">
      <alignment horizontal="center" vertical="center"/>
    </xf>
    <xf numFmtId="1" fontId="2" fillId="12" borderId="14" xfId="2" applyNumberFormat="1" applyFont="1" applyFill="1" applyBorder="1" applyAlignment="1">
      <alignment horizontal="center" vertical="center"/>
    </xf>
    <xf numFmtId="1" fontId="2" fillId="12" borderId="10" xfId="2" applyNumberFormat="1" applyFont="1" applyFill="1" applyBorder="1" applyAlignment="1">
      <alignment horizontal="center" vertical="center"/>
    </xf>
    <xf numFmtId="1" fontId="2" fillId="12" borderId="11" xfId="2" applyNumberFormat="1" applyFont="1" applyFill="1" applyBorder="1" applyAlignment="1">
      <alignment horizontal="center" vertical="center"/>
    </xf>
    <xf numFmtId="1" fontId="2" fillId="12" borderId="12" xfId="2" applyNumberFormat="1" applyFont="1" applyFill="1" applyBorder="1" applyAlignment="1">
      <alignment horizontal="center" vertical="center"/>
    </xf>
    <xf numFmtId="0" fontId="3" fillId="13" borderId="34" xfId="0" applyFont="1" applyFill="1" applyBorder="1" applyAlignment="1">
      <alignment horizontal="center" vertical="center" wrapText="1"/>
    </xf>
    <xf numFmtId="1" fontId="10" fillId="13" borderId="27" xfId="2" applyNumberFormat="1" applyFont="1" applyFill="1" applyBorder="1" applyAlignment="1">
      <alignment horizontal="center" vertical="center"/>
    </xf>
    <xf numFmtId="164" fontId="2" fillId="13" borderId="27" xfId="0" applyNumberFormat="1" applyFont="1" applyFill="1" applyBorder="1" applyAlignment="1">
      <alignment vertical="center"/>
    </xf>
    <xf numFmtId="164" fontId="2" fillId="13" borderId="4" xfId="0" applyNumberFormat="1" applyFont="1" applyFill="1" applyBorder="1" applyAlignment="1">
      <alignment vertical="center"/>
    </xf>
    <xf numFmtId="164" fontId="2" fillId="13" borderId="6" xfId="0" applyNumberFormat="1" applyFont="1" applyFill="1" applyBorder="1" applyAlignment="1">
      <alignment vertical="center"/>
    </xf>
    <xf numFmtId="1" fontId="2" fillId="13" borderId="43" xfId="0" applyNumberFormat="1" applyFont="1" applyFill="1" applyBorder="1" applyAlignment="1">
      <alignment horizontal="center" vertical="center"/>
    </xf>
    <xf numFmtId="1" fontId="2" fillId="13" borderId="42" xfId="0" applyNumberFormat="1" applyFont="1" applyFill="1" applyBorder="1" applyAlignment="1">
      <alignment horizontal="center" vertical="center"/>
    </xf>
    <xf numFmtId="1" fontId="10" fillId="13" borderId="22" xfId="0" applyNumberFormat="1" applyFont="1" applyFill="1" applyBorder="1" applyAlignment="1">
      <alignment horizontal="center" vertical="center"/>
    </xf>
    <xf numFmtId="1" fontId="3" fillId="13" borderId="4" xfId="0" applyNumberFormat="1" applyFont="1" applyFill="1" applyBorder="1" applyAlignment="1">
      <alignment horizontal="center" vertical="center"/>
    </xf>
    <xf numFmtId="164" fontId="2" fillId="5" borderId="27" xfId="0" applyNumberFormat="1" applyFont="1" applyFill="1" applyBorder="1" applyAlignment="1">
      <alignment horizontal="center" vertical="center"/>
    </xf>
    <xf numFmtId="164" fontId="2" fillId="5" borderId="40" xfId="0" applyNumberFormat="1" applyFont="1" applyFill="1" applyBorder="1" applyAlignment="1">
      <alignment horizontal="center" vertical="center"/>
    </xf>
    <xf numFmtId="164" fontId="2" fillId="0" borderId="74" xfId="0" applyNumberFormat="1" applyFont="1" applyFill="1" applyBorder="1" applyAlignment="1">
      <alignment vertical="center" wrapText="1"/>
    </xf>
    <xf numFmtId="1" fontId="16" fillId="12" borderId="0" xfId="0" applyNumberFormat="1" applyFont="1" applyFill="1"/>
    <xf numFmtId="1" fontId="2" fillId="12" borderId="77" xfId="0" applyNumberFormat="1" applyFont="1" applyFill="1" applyBorder="1" applyAlignment="1">
      <alignment horizontal="center" vertical="center"/>
    </xf>
    <xf numFmtId="0" fontId="10" fillId="12" borderId="53" xfId="0" applyFont="1" applyFill="1" applyBorder="1" applyAlignment="1">
      <alignment horizontal="center" vertical="center" wrapText="1"/>
    </xf>
    <xf numFmtId="1" fontId="5" fillId="12" borderId="27" xfId="0" applyNumberFormat="1" applyFont="1" applyFill="1" applyBorder="1" applyAlignment="1">
      <alignment horizontal="center" vertical="center"/>
    </xf>
    <xf numFmtId="1" fontId="5" fillId="12" borderId="4" xfId="0" applyNumberFormat="1" applyFont="1" applyFill="1" applyBorder="1" applyAlignment="1">
      <alignment horizontal="center" vertical="center"/>
    </xf>
    <xf numFmtId="1" fontId="5" fillId="12" borderId="6" xfId="0" applyNumberFormat="1" applyFont="1" applyFill="1" applyBorder="1" applyAlignment="1">
      <alignment horizontal="center" vertical="center"/>
    </xf>
    <xf numFmtId="1" fontId="10" fillId="13" borderId="2" xfId="0" applyNumberFormat="1" applyFont="1" applyFill="1" applyBorder="1" applyAlignment="1">
      <alignment horizontal="center" vertical="center"/>
    </xf>
    <xf numFmtId="1" fontId="12" fillId="12" borderId="8" xfId="0" applyNumberFormat="1" applyFont="1" applyFill="1" applyBorder="1" applyAlignment="1">
      <alignment horizontal="center" vertical="center"/>
    </xf>
    <xf numFmtId="1" fontId="12" fillId="12" borderId="19" xfId="0" applyNumberFormat="1" applyFont="1" applyFill="1" applyBorder="1" applyAlignment="1">
      <alignment horizontal="center" vertical="center"/>
    </xf>
    <xf numFmtId="1" fontId="3" fillId="12" borderId="8" xfId="0" applyNumberFormat="1" applyFont="1" applyFill="1" applyBorder="1" applyAlignment="1">
      <alignment horizontal="center" vertical="center"/>
    </xf>
    <xf numFmtId="1" fontId="3" fillId="12" borderId="19" xfId="0" applyNumberFormat="1" applyFont="1" applyFill="1" applyBorder="1" applyAlignment="1">
      <alignment horizontal="center" vertical="center"/>
    </xf>
    <xf numFmtId="1" fontId="10" fillId="12" borderId="15" xfId="0" applyNumberFormat="1" applyFont="1" applyFill="1" applyBorder="1" applyAlignment="1">
      <alignment horizontal="center" vertical="center"/>
    </xf>
    <xf numFmtId="0" fontId="3" fillId="12" borderId="40" xfId="0" applyFont="1" applyFill="1" applyBorder="1" applyAlignment="1">
      <alignment horizontal="center" vertical="center" wrapText="1"/>
    </xf>
    <xf numFmtId="1" fontId="10" fillId="12" borderId="59" xfId="0" applyNumberFormat="1" applyFont="1" applyFill="1" applyBorder="1" applyAlignment="1">
      <alignment horizontal="center" vertical="center"/>
    </xf>
    <xf numFmtId="1" fontId="5" fillId="12" borderId="11" xfId="0" applyNumberFormat="1" applyFont="1" applyFill="1" applyBorder="1" applyAlignment="1">
      <alignment horizontal="center" vertical="center"/>
    </xf>
    <xf numFmtId="1" fontId="10" fillId="12" borderId="16" xfId="0" applyNumberFormat="1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vertical="top"/>
    </xf>
    <xf numFmtId="164" fontId="5" fillId="12" borderId="62" xfId="0" applyNumberFormat="1" applyFont="1" applyFill="1" applyBorder="1" applyAlignment="1">
      <alignment horizontal="left" vertical="center" wrapText="1"/>
    </xf>
    <xf numFmtId="1" fontId="10" fillId="12" borderId="61" xfId="0" applyNumberFormat="1" applyFont="1" applyFill="1" applyBorder="1" applyAlignment="1">
      <alignment horizontal="center" vertical="center"/>
    </xf>
    <xf numFmtId="0" fontId="3" fillId="14" borderId="9" xfId="0" applyFont="1" applyFill="1" applyBorder="1" applyAlignment="1">
      <alignment horizontal="center" vertical="center" wrapText="1"/>
    </xf>
    <xf numFmtId="1" fontId="10" fillId="14" borderId="53" xfId="0" applyNumberFormat="1" applyFont="1" applyFill="1" applyBorder="1" applyAlignment="1">
      <alignment horizontal="center" vertical="center"/>
    </xf>
    <xf numFmtId="1" fontId="10" fillId="14" borderId="34" xfId="0" applyNumberFormat="1" applyFont="1" applyFill="1" applyBorder="1" applyAlignment="1">
      <alignment horizontal="center" vertical="center"/>
    </xf>
    <xf numFmtId="1" fontId="10" fillId="14" borderId="8" xfId="0" applyNumberFormat="1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1" fontId="3" fillId="5" borderId="14" xfId="0" applyNumberFormat="1" applyFont="1" applyFill="1" applyBorder="1" applyAlignment="1">
      <alignment horizontal="center" vertical="center"/>
    </xf>
    <xf numFmtId="1" fontId="3" fillId="13" borderId="6" xfId="0" applyNumberFormat="1" applyFont="1" applyFill="1" applyBorder="1" applyAlignment="1">
      <alignment horizontal="center" vertical="center"/>
    </xf>
    <xf numFmtId="0" fontId="10" fillId="14" borderId="8" xfId="0" applyFont="1" applyFill="1" applyBorder="1" applyAlignment="1">
      <alignment horizontal="center" vertical="center" wrapText="1"/>
    </xf>
    <xf numFmtId="1" fontId="10" fillId="14" borderId="45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" fontId="2" fillId="0" borderId="75" xfId="0" applyNumberFormat="1" applyFont="1" applyFill="1" applyBorder="1" applyAlignment="1">
      <alignment horizontal="center" vertical="center"/>
    </xf>
    <xf numFmtId="1" fontId="2" fillId="12" borderId="51" xfId="0" applyNumberFormat="1" applyFont="1" applyFill="1" applyBorder="1" applyAlignment="1">
      <alignment horizontal="center" vertical="center"/>
    </xf>
    <xf numFmtId="1" fontId="2" fillId="12" borderId="50" xfId="0" applyNumberFormat="1" applyFont="1" applyFill="1" applyBorder="1" applyAlignment="1">
      <alignment horizontal="center" vertical="center"/>
    </xf>
    <xf numFmtId="1" fontId="2" fillId="12" borderId="39" xfId="0" applyNumberFormat="1" applyFont="1" applyFill="1" applyBorder="1" applyAlignment="1">
      <alignment horizontal="center" vertical="center"/>
    </xf>
    <xf numFmtId="1" fontId="2" fillId="12" borderId="49" xfId="0" applyNumberFormat="1" applyFont="1" applyFill="1" applyBorder="1" applyAlignment="1">
      <alignment horizontal="center" vertical="center"/>
    </xf>
    <xf numFmtId="49" fontId="3" fillId="2" borderId="45" xfId="0" applyNumberFormat="1" applyFont="1" applyFill="1" applyBorder="1" applyAlignment="1">
      <alignment horizontal="center" vertical="center"/>
    </xf>
    <xf numFmtId="49" fontId="3" fillId="3" borderId="22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1" fontId="10" fillId="5" borderId="13" xfId="2" applyNumberFormat="1" applyFont="1" applyFill="1" applyBorder="1" applyAlignment="1">
      <alignment horizontal="center" vertical="center"/>
    </xf>
    <xf numFmtId="1" fontId="2" fillId="5" borderId="31" xfId="2" applyNumberFormat="1" applyFont="1" applyFill="1" applyBorder="1" applyAlignment="1">
      <alignment horizontal="center" vertical="center"/>
    </xf>
    <xf numFmtId="1" fontId="2" fillId="5" borderId="66" xfId="2" applyNumberFormat="1" applyFont="1" applyFill="1" applyBorder="1" applyAlignment="1">
      <alignment horizontal="center" vertical="center"/>
    </xf>
    <xf numFmtId="1" fontId="5" fillId="0" borderId="5" xfId="2" applyNumberFormat="1" applyFont="1" applyBorder="1" applyAlignment="1">
      <alignment horizontal="center"/>
    </xf>
    <xf numFmtId="1" fontId="2" fillId="5" borderId="50" xfId="2" applyNumberFormat="1" applyFont="1" applyFill="1" applyBorder="1" applyAlignment="1">
      <alignment horizontal="center" vertical="center"/>
    </xf>
    <xf numFmtId="1" fontId="2" fillId="5" borderId="57" xfId="2" applyNumberFormat="1" applyFont="1" applyFill="1" applyBorder="1" applyAlignment="1">
      <alignment horizontal="center" vertical="center"/>
    </xf>
    <xf numFmtId="1" fontId="10" fillId="4" borderId="1" xfId="2" applyNumberFormat="1" applyFont="1" applyFill="1" applyBorder="1" applyAlignment="1">
      <alignment horizontal="center" vertical="center"/>
    </xf>
    <xf numFmtId="1" fontId="2" fillId="12" borderId="57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12" borderId="1" xfId="0" applyNumberFormat="1" applyFont="1" applyFill="1" applyBorder="1" applyAlignment="1">
      <alignment horizontal="center" vertical="center"/>
    </xf>
    <xf numFmtId="1" fontId="3" fillId="12" borderId="20" xfId="0" applyNumberFormat="1" applyFont="1" applyFill="1" applyBorder="1" applyAlignment="1">
      <alignment horizontal="center" vertical="center"/>
    </xf>
    <xf numFmtId="1" fontId="2" fillId="5" borderId="67" xfId="0" applyNumberFormat="1" applyFont="1" applyFill="1" applyBorder="1" applyAlignment="1">
      <alignment horizontal="center" vertical="center"/>
    </xf>
    <xf numFmtId="1" fontId="2" fillId="5" borderId="10" xfId="0" applyNumberFormat="1" applyFont="1" applyFill="1" applyBorder="1" applyAlignment="1">
      <alignment horizontal="center" vertical="center"/>
    </xf>
    <xf numFmtId="1" fontId="2" fillId="5" borderId="56" xfId="0" applyNumberFormat="1" applyFont="1" applyFill="1" applyBorder="1" applyAlignment="1">
      <alignment horizontal="center" vertical="center"/>
    </xf>
    <xf numFmtId="1" fontId="2" fillId="5" borderId="44" xfId="0" applyNumberFormat="1" applyFont="1" applyFill="1" applyBorder="1" applyAlignment="1">
      <alignment horizontal="center" vertical="center"/>
    </xf>
    <xf numFmtId="1" fontId="2" fillId="5" borderId="33" xfId="0" applyNumberFormat="1" applyFont="1" applyFill="1" applyBorder="1" applyAlignment="1">
      <alignment horizontal="center" vertical="center"/>
    </xf>
    <xf numFmtId="1" fontId="3" fillId="4" borderId="17" xfId="0" applyNumberFormat="1" applyFont="1" applyFill="1" applyBorder="1" applyAlignment="1">
      <alignment horizontal="center" vertical="center"/>
    </xf>
    <xf numFmtId="1" fontId="3" fillId="4" borderId="21" xfId="0" applyNumberFormat="1" applyFont="1" applyFill="1" applyBorder="1" applyAlignment="1">
      <alignment horizontal="center" vertical="center"/>
    </xf>
    <xf numFmtId="1" fontId="2" fillId="5" borderId="21" xfId="0" applyNumberFormat="1" applyFont="1" applyFill="1" applyBorder="1" applyAlignment="1">
      <alignment horizontal="center" vertical="center"/>
    </xf>
    <xf numFmtId="1" fontId="3" fillId="4" borderId="55" xfId="0" applyNumberFormat="1" applyFont="1" applyFill="1" applyBorder="1" applyAlignment="1">
      <alignment horizontal="center" vertical="center"/>
    </xf>
    <xf numFmtId="1" fontId="3" fillId="4" borderId="69" xfId="0" applyNumberFormat="1" applyFont="1" applyFill="1" applyBorder="1" applyAlignment="1">
      <alignment horizontal="center" vertical="center"/>
    </xf>
    <xf numFmtId="1" fontId="3" fillId="12" borderId="55" xfId="0" applyNumberFormat="1" applyFont="1" applyFill="1" applyBorder="1" applyAlignment="1">
      <alignment horizontal="center" vertical="center"/>
    </xf>
    <xf numFmtId="1" fontId="3" fillId="12" borderId="69" xfId="0" applyNumberFormat="1" applyFont="1" applyFill="1" applyBorder="1" applyAlignment="1">
      <alignment horizontal="center" vertical="center"/>
    </xf>
    <xf numFmtId="1" fontId="2" fillId="12" borderId="33" xfId="0" applyNumberFormat="1" applyFont="1" applyFill="1" applyBorder="1" applyAlignment="1">
      <alignment horizontal="center" vertical="center"/>
    </xf>
    <xf numFmtId="1" fontId="3" fillId="4" borderId="22" xfId="0" applyNumberFormat="1" applyFont="1" applyFill="1" applyBorder="1" applyAlignment="1">
      <alignment horizontal="center" vertical="center"/>
    </xf>
    <xf numFmtId="1" fontId="3" fillId="4" borderId="45" xfId="0" applyNumberFormat="1" applyFont="1" applyFill="1" applyBorder="1" applyAlignment="1">
      <alignment horizontal="center" vertical="center"/>
    </xf>
    <xf numFmtId="1" fontId="3" fillId="12" borderId="22" xfId="0" applyNumberFormat="1" applyFont="1" applyFill="1" applyBorder="1" applyAlignment="1">
      <alignment horizontal="center" vertical="center"/>
    </xf>
    <xf numFmtId="1" fontId="3" fillId="12" borderId="45" xfId="0" applyNumberFormat="1" applyFont="1" applyFill="1" applyBorder="1" applyAlignment="1">
      <alignment horizontal="center" vertical="center"/>
    </xf>
    <xf numFmtId="1" fontId="2" fillId="12" borderId="66" xfId="0" applyNumberFormat="1" applyFont="1" applyFill="1" applyBorder="1" applyAlignment="1">
      <alignment horizontal="center" vertical="center"/>
    </xf>
    <xf numFmtId="1" fontId="2" fillId="12" borderId="5" xfId="0" applyNumberFormat="1" applyFont="1" applyFill="1" applyBorder="1" applyAlignment="1">
      <alignment horizontal="center"/>
    </xf>
    <xf numFmtId="1" fontId="3" fillId="13" borderId="1" xfId="0" applyNumberFormat="1" applyFont="1" applyFill="1" applyBorder="1" applyAlignment="1">
      <alignment horizontal="center" vertical="center"/>
    </xf>
    <xf numFmtId="1" fontId="3" fillId="13" borderId="20" xfId="0" applyNumberFormat="1" applyFont="1" applyFill="1" applyBorder="1" applyAlignment="1">
      <alignment horizontal="center" vertical="center"/>
    </xf>
    <xf numFmtId="1" fontId="3" fillId="5" borderId="13" xfId="0" applyNumberFormat="1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/>
    </xf>
    <xf numFmtId="1" fontId="3" fillId="4" borderId="1" xfId="2" applyNumberFormat="1" applyFont="1" applyFill="1" applyBorder="1" applyAlignment="1">
      <alignment horizontal="center" vertical="center"/>
    </xf>
    <xf numFmtId="1" fontId="3" fillId="4" borderId="34" xfId="2" applyNumberFormat="1" applyFont="1" applyFill="1" applyBorder="1" applyAlignment="1">
      <alignment horizontal="center" vertical="center"/>
    </xf>
    <xf numFmtId="1" fontId="3" fillId="4" borderId="20" xfId="0" applyNumberFormat="1" applyFont="1" applyFill="1" applyBorder="1" applyAlignment="1">
      <alignment horizontal="center" vertical="center"/>
    </xf>
    <xf numFmtId="1" fontId="3" fillId="3" borderId="22" xfId="0" applyNumberFormat="1" applyFont="1" applyFill="1" applyBorder="1" applyAlignment="1">
      <alignment horizontal="center" vertical="center"/>
    </xf>
    <xf numFmtId="1" fontId="3" fillId="12" borderId="49" xfId="0" applyNumberFormat="1" applyFont="1" applyFill="1" applyBorder="1" applyAlignment="1">
      <alignment horizontal="center" vertical="center"/>
    </xf>
    <xf numFmtId="1" fontId="3" fillId="13" borderId="43" xfId="0" applyNumberFormat="1" applyFont="1" applyFill="1" applyBorder="1" applyAlignment="1">
      <alignment horizontal="center" vertical="center"/>
    </xf>
    <xf numFmtId="1" fontId="3" fillId="12" borderId="13" xfId="0" applyNumberFormat="1" applyFont="1" applyFill="1" applyBorder="1" applyAlignment="1">
      <alignment horizontal="center" vertical="center"/>
    </xf>
    <xf numFmtId="1" fontId="3" fillId="13" borderId="42" xfId="0" applyNumberFormat="1" applyFont="1" applyFill="1" applyBorder="1" applyAlignment="1">
      <alignment horizontal="center" vertical="center"/>
    </xf>
    <xf numFmtId="1" fontId="5" fillId="12" borderId="13" xfId="0" applyNumberFormat="1" applyFont="1" applyFill="1" applyBorder="1" applyAlignment="1">
      <alignment horizontal="center" vertical="top"/>
    </xf>
    <xf numFmtId="1" fontId="5" fillId="12" borderId="0" xfId="0" applyNumberFormat="1" applyFont="1" applyFill="1" applyAlignment="1">
      <alignment horizontal="center" vertical="top"/>
    </xf>
    <xf numFmtId="1" fontId="5" fillId="13" borderId="43" xfId="0" applyNumberFormat="1" applyFont="1" applyFill="1" applyBorder="1" applyAlignment="1">
      <alignment horizontal="center" vertical="center"/>
    </xf>
    <xf numFmtId="1" fontId="5" fillId="12" borderId="12" xfId="0" applyNumberFormat="1" applyFont="1" applyFill="1" applyBorder="1" applyAlignment="1">
      <alignment horizontal="center" vertical="center"/>
    </xf>
    <xf numFmtId="1" fontId="5" fillId="0" borderId="76" xfId="0" applyNumberFormat="1" applyFont="1" applyBorder="1" applyAlignment="1">
      <alignment horizontal="center" vertical="top"/>
    </xf>
    <xf numFmtId="1" fontId="5" fillId="5" borderId="14" xfId="0" applyNumberFormat="1" applyFont="1" applyFill="1" applyBorder="1" applyAlignment="1">
      <alignment horizontal="center" vertical="center"/>
    </xf>
    <xf numFmtId="1" fontId="5" fillId="0" borderId="27" xfId="0" applyNumberFormat="1" applyFont="1" applyBorder="1" applyAlignment="1">
      <alignment horizontal="center" vertical="top"/>
    </xf>
    <xf numFmtId="1" fontId="5" fillId="5" borderId="50" xfId="0" applyNumberFormat="1" applyFont="1" applyFill="1" applyBorder="1" applyAlignment="1">
      <alignment horizontal="center" vertical="center"/>
    </xf>
    <xf numFmtId="1" fontId="5" fillId="5" borderId="51" xfId="0" applyNumberFormat="1" applyFont="1" applyFill="1" applyBorder="1" applyAlignment="1">
      <alignment horizontal="center" vertical="center"/>
    </xf>
    <xf numFmtId="1" fontId="10" fillId="5" borderId="35" xfId="0" applyNumberFormat="1" applyFont="1" applyFill="1" applyBorder="1" applyAlignment="1">
      <alignment horizontal="center" vertical="center"/>
    </xf>
    <xf numFmtId="1" fontId="10" fillId="5" borderId="31" xfId="0" applyNumberFormat="1" applyFont="1" applyFill="1" applyBorder="1" applyAlignment="1">
      <alignment horizontal="center" vertical="center"/>
    </xf>
    <xf numFmtId="1" fontId="10" fillId="13" borderId="7" xfId="0" applyNumberFormat="1" applyFont="1" applyFill="1" applyBorder="1" applyAlignment="1">
      <alignment horizontal="center" vertical="center"/>
    </xf>
    <xf numFmtId="1" fontId="3" fillId="12" borderId="15" xfId="0" applyNumberFormat="1" applyFont="1" applyFill="1" applyBorder="1" applyAlignment="1">
      <alignment horizontal="center" vertical="center"/>
    </xf>
    <xf numFmtId="1" fontId="3" fillId="12" borderId="36" xfId="0" applyNumberFormat="1" applyFont="1" applyFill="1" applyBorder="1" applyAlignment="1">
      <alignment horizontal="center" vertical="center"/>
    </xf>
    <xf numFmtId="1" fontId="3" fillId="5" borderId="64" xfId="3" applyNumberFormat="1" applyFont="1" applyFill="1" applyBorder="1" applyAlignment="1">
      <alignment horizontal="center" vertical="center"/>
    </xf>
    <xf numFmtId="1" fontId="2" fillId="12" borderId="24" xfId="3" applyNumberFormat="1" applyFont="1" applyFill="1" applyBorder="1" applyAlignment="1">
      <alignment horizontal="center" vertical="center"/>
    </xf>
    <xf numFmtId="1" fontId="2" fillId="5" borderId="75" xfId="3" applyNumberFormat="1" applyFont="1" applyFill="1" applyBorder="1" applyAlignment="1">
      <alignment horizontal="center" vertical="center"/>
    </xf>
    <xf numFmtId="1" fontId="2" fillId="12" borderId="11" xfId="3" applyNumberFormat="1" applyFont="1" applyFill="1" applyBorder="1" applyAlignment="1">
      <alignment horizontal="center" vertical="center"/>
    </xf>
    <xf numFmtId="1" fontId="2" fillId="5" borderId="73" xfId="3" applyNumberFormat="1" applyFont="1" applyFill="1" applyBorder="1" applyAlignment="1">
      <alignment horizontal="center" vertical="center"/>
    </xf>
    <xf numFmtId="1" fontId="2" fillId="12" borderId="50" xfId="3" applyNumberFormat="1" applyFont="1" applyFill="1" applyBorder="1" applyAlignment="1">
      <alignment horizontal="center" vertical="center"/>
    </xf>
    <xf numFmtId="1" fontId="2" fillId="5" borderId="71" xfId="3" applyNumberFormat="1" applyFont="1" applyFill="1" applyBorder="1" applyAlignment="1">
      <alignment horizontal="center" vertical="center"/>
    </xf>
    <xf numFmtId="1" fontId="2" fillId="5" borderId="13" xfId="3" applyNumberFormat="1" applyFont="1" applyFill="1" applyBorder="1" applyAlignment="1">
      <alignment horizontal="center" vertical="center"/>
    </xf>
    <xf numFmtId="1" fontId="2" fillId="5" borderId="31" xfId="3" applyNumberFormat="1" applyFont="1" applyFill="1" applyBorder="1" applyAlignment="1">
      <alignment horizontal="center" vertical="center"/>
    </xf>
    <xf numFmtId="1" fontId="2" fillId="5" borderId="14" xfId="3" applyNumberFormat="1" applyFont="1" applyFill="1" applyBorder="1" applyAlignment="1">
      <alignment horizontal="center" vertical="center"/>
    </xf>
    <xf numFmtId="1" fontId="2" fillId="5" borderId="11" xfId="3" applyNumberFormat="1" applyFont="1" applyFill="1" applyBorder="1" applyAlignment="1">
      <alignment horizontal="center" vertical="center"/>
    </xf>
    <xf numFmtId="1" fontId="2" fillId="5" borderId="12" xfId="3" applyNumberFormat="1" applyFont="1" applyFill="1" applyBorder="1" applyAlignment="1">
      <alignment horizontal="center" vertical="center"/>
    </xf>
    <xf numFmtId="1" fontId="3" fillId="5" borderId="10" xfId="3" applyNumberFormat="1" applyFont="1" applyFill="1" applyBorder="1" applyAlignment="1">
      <alignment horizontal="center" vertical="center"/>
    </xf>
    <xf numFmtId="1" fontId="2" fillId="5" borderId="4" xfId="3" applyNumberFormat="1" applyFont="1" applyFill="1" applyBorder="1" applyAlignment="1">
      <alignment horizontal="center" vertical="center"/>
    </xf>
    <xf numFmtId="1" fontId="2" fillId="5" borderId="6" xfId="3" applyNumberFormat="1" applyFont="1" applyFill="1" applyBorder="1" applyAlignment="1">
      <alignment horizontal="center" vertical="center"/>
    </xf>
    <xf numFmtId="1" fontId="3" fillId="13" borderId="5" xfId="0" applyNumberFormat="1" applyFont="1" applyFill="1" applyBorder="1" applyAlignment="1">
      <alignment horizontal="center" vertical="center"/>
    </xf>
    <xf numFmtId="1" fontId="3" fillId="12" borderId="10" xfId="0" applyNumberFormat="1" applyFont="1" applyFill="1" applyBorder="1" applyAlignment="1">
      <alignment horizontal="center" vertical="center"/>
    </xf>
    <xf numFmtId="1" fontId="3" fillId="13" borderId="2" xfId="0" applyNumberFormat="1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/>
    </xf>
    <xf numFmtId="1" fontId="3" fillId="14" borderId="53" xfId="0" applyNumberFormat="1" applyFont="1" applyFill="1" applyBorder="1" applyAlignment="1">
      <alignment horizontal="center" vertical="center"/>
    </xf>
    <xf numFmtId="1" fontId="3" fillId="14" borderId="45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8" borderId="1" xfId="0" applyNumberFormat="1" applyFont="1" applyFill="1" applyBorder="1" applyAlignment="1">
      <alignment horizontal="center" vertical="center"/>
    </xf>
    <xf numFmtId="49" fontId="3" fillId="0" borderId="55" xfId="0" applyNumberFormat="1" applyFont="1" applyFill="1" applyBorder="1" applyAlignment="1">
      <alignment horizontal="center" vertical="center"/>
    </xf>
    <xf numFmtId="49" fontId="3" fillId="3" borderId="43" xfId="0" applyNumberFormat="1" applyFont="1" applyFill="1" applyBorder="1" applyAlignment="1">
      <alignment horizontal="center" vertical="center"/>
    </xf>
    <xf numFmtId="1" fontId="5" fillId="5" borderId="52" xfId="0" applyNumberFormat="1" applyFont="1" applyFill="1" applyBorder="1" applyAlignment="1">
      <alignment horizontal="center" vertical="center"/>
    </xf>
    <xf numFmtId="1" fontId="2" fillId="5" borderId="28" xfId="0" applyNumberFormat="1" applyFont="1" applyFill="1" applyBorder="1" applyAlignment="1">
      <alignment horizontal="center" vertical="center"/>
    </xf>
    <xf numFmtId="1" fontId="2" fillId="5" borderId="29" xfId="0" applyNumberFormat="1" applyFont="1" applyFill="1" applyBorder="1" applyAlignment="1">
      <alignment horizontal="center" vertical="center"/>
    </xf>
    <xf numFmtId="1" fontId="2" fillId="12" borderId="35" xfId="0" applyNumberFormat="1" applyFont="1" applyFill="1" applyBorder="1" applyAlignment="1">
      <alignment horizontal="center" vertical="center"/>
    </xf>
    <xf numFmtId="1" fontId="2" fillId="12" borderId="26" xfId="0" applyNumberFormat="1" applyFont="1" applyFill="1" applyBorder="1" applyAlignment="1">
      <alignment horizontal="center" vertical="center"/>
    </xf>
    <xf numFmtId="1" fontId="2" fillId="12" borderId="47" xfId="0" applyNumberFormat="1" applyFont="1" applyFill="1" applyBorder="1" applyAlignment="1">
      <alignment horizontal="center" vertical="center"/>
    </xf>
    <xf numFmtId="1" fontId="16" fillId="12" borderId="11" xfId="0" applyNumberFormat="1" applyFont="1" applyFill="1" applyBorder="1" applyAlignment="1"/>
    <xf numFmtId="1" fontId="2" fillId="12" borderId="11" xfId="0" applyNumberFormat="1" applyFont="1" applyFill="1" applyBorder="1" applyAlignment="1">
      <alignment horizontal="center"/>
    </xf>
    <xf numFmtId="1" fontId="5" fillId="12" borderId="52" xfId="0" applyNumberFormat="1" applyFont="1" applyFill="1" applyBorder="1" applyAlignment="1">
      <alignment horizontal="center" vertical="center"/>
    </xf>
    <xf numFmtId="1" fontId="5" fillId="12" borderId="28" xfId="0" applyNumberFormat="1" applyFont="1" applyFill="1" applyBorder="1" applyAlignment="1">
      <alignment horizontal="center" vertical="center"/>
    </xf>
    <xf numFmtId="1" fontId="5" fillId="12" borderId="47" xfId="0" applyNumberFormat="1" applyFont="1" applyFill="1" applyBorder="1" applyAlignment="1">
      <alignment horizontal="center" vertical="center"/>
    </xf>
    <xf numFmtId="1" fontId="2" fillId="12" borderId="4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164" fontId="18" fillId="0" borderId="0" xfId="0" applyNumberFormat="1" applyFont="1" applyAlignment="1">
      <alignment horizontal="center" vertical="top" wrapText="1"/>
    </xf>
    <xf numFmtId="164" fontId="2" fillId="12" borderId="14" xfId="0" applyNumberFormat="1" applyFont="1" applyFill="1" applyBorder="1" applyAlignment="1">
      <alignment horizontal="center" vertical="center"/>
    </xf>
    <xf numFmtId="164" fontId="2" fillId="12" borderId="12" xfId="0" applyNumberFormat="1" applyFont="1" applyFill="1" applyBorder="1" applyAlignment="1">
      <alignment horizontal="center" vertical="center"/>
    </xf>
    <xf numFmtId="49" fontId="2" fillId="12" borderId="55" xfId="0" applyNumberFormat="1" applyFont="1" applyFill="1" applyBorder="1" applyAlignment="1">
      <alignment horizontal="center" vertical="center" wrapText="1"/>
    </xf>
    <xf numFmtId="49" fontId="2" fillId="12" borderId="28" xfId="0" applyNumberFormat="1" applyFont="1" applyFill="1" applyBorder="1" applyAlignment="1">
      <alignment horizontal="center" vertical="center" wrapText="1"/>
    </xf>
    <xf numFmtId="49" fontId="2" fillId="12" borderId="69" xfId="0" applyNumberFormat="1" applyFont="1" applyFill="1" applyBorder="1" applyAlignment="1">
      <alignment horizontal="center" vertical="center" readingOrder="1"/>
    </xf>
    <xf numFmtId="49" fontId="2" fillId="12" borderId="29" xfId="0" applyNumberFormat="1" applyFont="1" applyFill="1" applyBorder="1" applyAlignment="1">
      <alignment horizontal="center" vertical="center" readingOrder="1"/>
    </xf>
    <xf numFmtId="164" fontId="5" fillId="12" borderId="76" xfId="0" applyNumberFormat="1" applyFont="1" applyFill="1" applyBorder="1" applyAlignment="1">
      <alignment horizontal="left" vertical="center" wrapText="1"/>
    </xf>
    <xf numFmtId="164" fontId="5" fillId="12" borderId="0" xfId="0" applyNumberFormat="1" applyFont="1" applyFill="1" applyBorder="1" applyAlignment="1">
      <alignment horizontal="left" vertical="center" wrapText="1"/>
    </xf>
    <xf numFmtId="164" fontId="2" fillId="12" borderId="13" xfId="0" applyNumberFormat="1" applyFont="1" applyFill="1" applyBorder="1" applyAlignment="1">
      <alignment horizontal="center" vertical="center"/>
    </xf>
    <xf numFmtId="164" fontId="2" fillId="12" borderId="10" xfId="0" applyNumberFormat="1" applyFont="1" applyFill="1" applyBorder="1" applyAlignment="1">
      <alignment horizontal="center" vertical="center"/>
    </xf>
    <xf numFmtId="49" fontId="3" fillId="0" borderId="55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0" fontId="5" fillId="5" borderId="55" xfId="0" applyFont="1" applyFill="1" applyBorder="1" applyAlignment="1">
      <alignment horizontal="left" vertical="center" wrapText="1"/>
    </xf>
    <xf numFmtId="0" fontId="5" fillId="5" borderId="28" xfId="0" applyFont="1" applyFill="1" applyBorder="1" applyAlignment="1">
      <alignment horizontal="left" vertical="center" wrapText="1"/>
    </xf>
    <xf numFmtId="0" fontId="5" fillId="5" borderId="17" xfId="0" applyFont="1" applyFill="1" applyBorder="1" applyAlignment="1">
      <alignment horizontal="left" vertical="center" wrapText="1"/>
    </xf>
    <xf numFmtId="49" fontId="5" fillId="0" borderId="55" xfId="0" applyNumberFormat="1" applyFont="1" applyFill="1" applyBorder="1" applyAlignment="1">
      <alignment horizontal="center" vertical="center" wrapText="1"/>
    </xf>
    <xf numFmtId="49" fontId="5" fillId="0" borderId="28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49" fontId="5" fillId="0" borderId="29" xfId="0" applyNumberFormat="1" applyFont="1" applyFill="1" applyBorder="1" applyAlignment="1">
      <alignment horizontal="center" vertical="center" readingOrder="1"/>
    </xf>
    <xf numFmtId="49" fontId="5" fillId="0" borderId="21" xfId="0" applyNumberFormat="1" applyFont="1" applyFill="1" applyBorder="1" applyAlignment="1">
      <alignment horizontal="center" vertical="center" readingOrder="1"/>
    </xf>
    <xf numFmtId="164" fontId="5" fillId="0" borderId="53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5" fillId="0" borderId="45" xfId="0" applyNumberFormat="1" applyFont="1" applyBorder="1" applyAlignment="1">
      <alignment vertical="center" wrapText="1"/>
    </xf>
    <xf numFmtId="0" fontId="2" fillId="5" borderId="55" xfId="0" applyFont="1" applyFill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164" fontId="5" fillId="0" borderId="76" xfId="0" applyNumberFormat="1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left" vertical="center" wrapText="1"/>
    </xf>
    <xf numFmtId="164" fontId="5" fillId="5" borderId="43" xfId="0" applyNumberFormat="1" applyFont="1" applyFill="1" applyBorder="1" applyAlignment="1">
      <alignment horizontal="center" vertical="center"/>
    </xf>
    <xf numFmtId="164" fontId="5" fillId="5" borderId="52" xfId="0" applyNumberFormat="1" applyFont="1" applyFill="1" applyBorder="1" applyAlignment="1">
      <alignment horizontal="center" vertical="center"/>
    </xf>
    <xf numFmtId="164" fontId="5" fillId="5" borderId="65" xfId="0" applyNumberFormat="1" applyFont="1" applyFill="1" applyBorder="1" applyAlignment="1">
      <alignment horizontal="center" vertical="center"/>
    </xf>
    <xf numFmtId="164" fontId="5" fillId="5" borderId="55" xfId="0" applyNumberFormat="1" applyFont="1" applyFill="1" applyBorder="1" applyAlignment="1">
      <alignment horizontal="center" vertical="center"/>
    </xf>
    <xf numFmtId="164" fontId="5" fillId="5" borderId="28" xfId="0" applyNumberFormat="1" applyFont="1" applyFill="1" applyBorder="1" applyAlignment="1">
      <alignment horizontal="center" vertical="center"/>
    </xf>
    <xf numFmtId="164" fontId="5" fillId="5" borderId="24" xfId="0" applyNumberFormat="1" applyFont="1" applyFill="1" applyBorder="1" applyAlignment="1">
      <alignment horizontal="center" vertical="center"/>
    </xf>
    <xf numFmtId="164" fontId="2" fillId="12" borderId="77" xfId="0" applyNumberFormat="1" applyFont="1" applyFill="1" applyBorder="1" applyAlignment="1">
      <alignment horizontal="center" vertical="center"/>
    </xf>
    <xf numFmtId="164" fontId="2" fillId="12" borderId="63" xfId="0" applyNumberFormat="1" applyFont="1" applyFill="1" applyBorder="1" applyAlignment="1">
      <alignment horizontal="center" vertical="center"/>
    </xf>
    <xf numFmtId="164" fontId="5" fillId="5" borderId="77" xfId="0" applyNumberFormat="1" applyFont="1" applyFill="1" applyBorder="1" applyAlignment="1">
      <alignment horizontal="center" vertical="center"/>
    </xf>
    <xf numFmtId="164" fontId="5" fillId="5" borderId="47" xfId="0" applyNumberFormat="1" applyFont="1" applyFill="1" applyBorder="1" applyAlignment="1">
      <alignment horizontal="center" vertical="center"/>
    </xf>
    <xf numFmtId="164" fontId="5" fillId="5" borderId="63" xfId="0" applyNumberFormat="1" applyFont="1" applyFill="1" applyBorder="1" applyAlignment="1">
      <alignment horizontal="center" vertical="center"/>
    </xf>
    <xf numFmtId="164" fontId="2" fillId="12" borderId="43" xfId="0" applyNumberFormat="1" applyFont="1" applyFill="1" applyBorder="1" applyAlignment="1">
      <alignment horizontal="center" vertical="center"/>
    </xf>
    <xf numFmtId="164" fontId="2" fillId="12" borderId="65" xfId="0" applyNumberFormat="1" applyFont="1" applyFill="1" applyBorder="1" applyAlignment="1">
      <alignment horizontal="center" vertical="center"/>
    </xf>
    <xf numFmtId="164" fontId="2" fillId="12" borderId="31" xfId="0" applyNumberFormat="1" applyFont="1" applyFill="1" applyBorder="1" applyAlignment="1">
      <alignment horizontal="center" vertical="center"/>
    </xf>
    <xf numFmtId="164" fontId="2" fillId="12" borderId="11" xfId="0" applyNumberFormat="1" applyFont="1" applyFill="1" applyBorder="1" applyAlignment="1">
      <alignment horizontal="center" vertical="center"/>
    </xf>
    <xf numFmtId="164" fontId="2" fillId="12" borderId="47" xfId="0" applyNumberFormat="1" applyFont="1" applyFill="1" applyBorder="1" applyAlignment="1">
      <alignment horizontal="center" vertical="center"/>
    </xf>
    <xf numFmtId="164" fontId="2" fillId="5" borderId="77" xfId="0" applyNumberFormat="1" applyFont="1" applyFill="1" applyBorder="1" applyAlignment="1">
      <alignment horizontal="center" vertical="center"/>
    </xf>
    <xf numFmtId="164" fontId="2" fillId="5" borderId="63" xfId="0" applyNumberFormat="1" applyFont="1" applyFill="1" applyBorder="1" applyAlignment="1">
      <alignment horizontal="center" vertical="center"/>
    </xf>
    <xf numFmtId="0" fontId="21" fillId="12" borderId="5" xfId="0" applyFont="1" applyFill="1" applyBorder="1" applyAlignment="1">
      <alignment horizontal="center" vertical="top" wrapText="1"/>
    </xf>
    <xf numFmtId="0" fontId="21" fillId="12" borderId="0" xfId="0" applyFont="1" applyFill="1" applyBorder="1" applyAlignment="1">
      <alignment horizontal="center" vertical="top" wrapText="1"/>
    </xf>
    <xf numFmtId="0" fontId="2" fillId="12" borderId="5" xfId="0" applyFont="1" applyFill="1" applyBorder="1" applyAlignment="1">
      <alignment horizontal="center" vertical="top" wrapText="1"/>
    </xf>
    <xf numFmtId="0" fontId="2" fillId="12" borderId="0" xfId="0" applyFont="1" applyFill="1" applyBorder="1" applyAlignment="1">
      <alignment horizontal="center" vertical="top" wrapText="1"/>
    </xf>
    <xf numFmtId="49" fontId="3" fillId="3" borderId="55" xfId="0" applyNumberFormat="1" applyFont="1" applyFill="1" applyBorder="1" applyAlignment="1">
      <alignment horizontal="center" vertical="center"/>
    </xf>
    <xf numFmtId="49" fontId="3" fillId="3" borderId="28" xfId="0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2" borderId="43" xfId="0" applyNumberFormat="1" applyFont="1" applyFill="1" applyBorder="1" applyAlignment="1">
      <alignment horizontal="center" vertical="center"/>
    </xf>
    <xf numFmtId="49" fontId="3" fillId="2" borderId="52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center" vertical="center"/>
    </xf>
    <xf numFmtId="49" fontId="3" fillId="12" borderId="55" xfId="0" applyNumberFormat="1" applyFont="1" applyFill="1" applyBorder="1" applyAlignment="1">
      <alignment horizontal="center" vertical="center"/>
    </xf>
    <xf numFmtId="49" fontId="3" fillId="12" borderId="28" xfId="0" applyNumberFormat="1" applyFont="1" applyFill="1" applyBorder="1" applyAlignment="1">
      <alignment horizontal="center" vertical="center"/>
    </xf>
    <xf numFmtId="49" fontId="3" fillId="12" borderId="17" xfId="0" applyNumberFormat="1" applyFont="1" applyFill="1" applyBorder="1" applyAlignment="1">
      <alignment horizontal="center" vertical="center"/>
    </xf>
    <xf numFmtId="49" fontId="2" fillId="0" borderId="55" xfId="0" applyNumberFormat="1" applyFont="1" applyFill="1" applyBorder="1" applyAlignment="1">
      <alignment horizontal="center" vertical="center" wrapText="1"/>
    </xf>
    <xf numFmtId="49" fontId="2" fillId="0" borderId="28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164" fontId="2" fillId="12" borderId="52" xfId="0" applyNumberFormat="1" applyFont="1" applyFill="1" applyBorder="1" applyAlignment="1">
      <alignment horizontal="center" vertical="center"/>
    </xf>
    <xf numFmtId="0" fontId="15" fillId="12" borderId="55" xfId="0" applyFont="1" applyFill="1" applyBorder="1" applyAlignment="1">
      <alignment horizontal="left" vertical="center" wrapText="1"/>
    </xf>
    <xf numFmtId="0" fontId="15" fillId="12" borderId="28" xfId="0" applyFont="1" applyFill="1" applyBorder="1" applyAlignment="1">
      <alignment horizontal="left" vertical="center" wrapText="1"/>
    </xf>
    <xf numFmtId="0" fontId="15" fillId="12" borderId="17" xfId="0" applyFont="1" applyFill="1" applyBorder="1" applyAlignment="1">
      <alignment horizontal="left" vertical="center" wrapText="1"/>
    </xf>
    <xf numFmtId="164" fontId="2" fillId="12" borderId="28" xfId="0" applyNumberFormat="1" applyFont="1" applyFill="1" applyBorder="1" applyAlignment="1">
      <alignment horizontal="center" vertical="center"/>
    </xf>
    <xf numFmtId="164" fontId="2" fillId="12" borderId="24" xfId="0" applyNumberFormat="1" applyFont="1" applyFill="1" applyBorder="1" applyAlignment="1">
      <alignment horizontal="center" vertical="center"/>
    </xf>
    <xf numFmtId="49" fontId="2" fillId="5" borderId="53" xfId="0" applyNumberFormat="1" applyFont="1" applyFill="1" applyBorder="1" applyAlignment="1">
      <alignment horizontal="center" vertical="center" readingOrder="1"/>
    </xf>
    <xf numFmtId="49" fontId="2" fillId="5" borderId="5" xfId="0" applyNumberFormat="1" applyFont="1" applyFill="1" applyBorder="1" applyAlignment="1">
      <alignment horizontal="center" vertical="center" readingOrder="1"/>
    </xf>
    <xf numFmtId="49" fontId="2" fillId="5" borderId="45" xfId="0" applyNumberFormat="1" applyFont="1" applyFill="1" applyBorder="1" applyAlignment="1">
      <alignment horizontal="center" vertical="center" readingOrder="1"/>
    </xf>
    <xf numFmtId="0" fontId="2" fillId="5" borderId="0" xfId="0" applyFont="1" applyFill="1" applyAlignment="1">
      <alignment horizontal="center" vertical="top" wrapText="1"/>
    </xf>
    <xf numFmtId="164" fontId="2" fillId="5" borderId="55" xfId="0" applyNumberFormat="1" applyFont="1" applyFill="1" applyBorder="1" applyAlignment="1">
      <alignment horizontal="center" vertical="center"/>
    </xf>
    <xf numFmtId="164" fontId="2" fillId="5" borderId="24" xfId="0" applyNumberFormat="1" applyFont="1" applyFill="1" applyBorder="1" applyAlignment="1">
      <alignment horizontal="center" vertical="center"/>
    </xf>
    <xf numFmtId="164" fontId="2" fillId="12" borderId="55" xfId="0" applyNumberFormat="1" applyFont="1" applyFill="1" applyBorder="1" applyAlignment="1">
      <alignment horizontal="center" vertical="center"/>
    </xf>
    <xf numFmtId="49" fontId="2" fillId="12" borderId="17" xfId="0" applyNumberFormat="1" applyFont="1" applyFill="1" applyBorder="1" applyAlignment="1">
      <alignment horizontal="center" vertical="center" wrapText="1"/>
    </xf>
    <xf numFmtId="0" fontId="2" fillId="12" borderId="55" xfId="0" applyFont="1" applyFill="1" applyBorder="1" applyAlignment="1">
      <alignment horizontal="left" vertical="center" wrapText="1"/>
    </xf>
    <xf numFmtId="0" fontId="2" fillId="12" borderId="28" xfId="0" applyFont="1" applyFill="1" applyBorder="1" applyAlignment="1">
      <alignment horizontal="left" vertical="center" wrapText="1"/>
    </xf>
    <xf numFmtId="0" fontId="2" fillId="12" borderId="17" xfId="0" applyFont="1" applyFill="1" applyBorder="1" applyAlignment="1">
      <alignment horizontal="left" vertical="center" wrapText="1"/>
    </xf>
    <xf numFmtId="164" fontId="2" fillId="0" borderId="76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75" xfId="0" applyNumberFormat="1" applyFont="1" applyFill="1" applyBorder="1" applyAlignment="1">
      <alignment vertical="center" wrapText="1"/>
    </xf>
    <xf numFmtId="164" fontId="5" fillId="5" borderId="76" xfId="0" applyNumberFormat="1" applyFont="1" applyFill="1" applyBorder="1" applyAlignment="1">
      <alignment horizontal="left" vertical="center" wrapText="1"/>
    </xf>
    <xf numFmtId="164" fontId="5" fillId="5" borderId="0" xfId="0" applyNumberFormat="1" applyFont="1" applyFill="1" applyBorder="1" applyAlignment="1">
      <alignment horizontal="left" vertical="center" wrapText="1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49" xfId="0" applyNumberFormat="1" applyFont="1" applyFill="1" applyBorder="1" applyAlignment="1">
      <alignment horizontal="center" vertical="center"/>
    </xf>
    <xf numFmtId="49" fontId="3" fillId="3" borderId="31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49" fontId="3" fillId="3" borderId="50" xfId="0" applyNumberFormat="1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left" vertical="center" wrapText="1"/>
    </xf>
    <xf numFmtId="49" fontId="2" fillId="12" borderId="77" xfId="0" applyNumberFormat="1" applyFont="1" applyFill="1" applyBorder="1" applyAlignment="1">
      <alignment horizontal="center" vertical="center" wrapText="1"/>
    </xf>
    <xf numFmtId="49" fontId="2" fillId="12" borderId="47" xfId="0" applyNumberFormat="1" applyFont="1" applyFill="1" applyBorder="1" applyAlignment="1">
      <alignment horizontal="center" vertical="center" wrapText="1"/>
    </xf>
    <xf numFmtId="49" fontId="2" fillId="12" borderId="23" xfId="0" applyNumberFormat="1" applyFont="1" applyFill="1" applyBorder="1" applyAlignment="1">
      <alignment horizontal="center" vertical="center" wrapText="1"/>
    </xf>
    <xf numFmtId="49" fontId="2" fillId="12" borderId="69" xfId="0" applyNumberFormat="1" applyFont="1" applyFill="1" applyBorder="1" applyAlignment="1">
      <alignment horizontal="center" vertical="center"/>
    </xf>
    <xf numFmtId="49" fontId="2" fillId="12" borderId="29" xfId="0" applyNumberFormat="1" applyFont="1" applyFill="1" applyBorder="1" applyAlignment="1">
      <alignment horizontal="center" vertical="center"/>
    </xf>
    <xf numFmtId="49" fontId="2" fillId="12" borderId="21" xfId="0" applyNumberFormat="1" applyFont="1" applyFill="1" applyBorder="1" applyAlignment="1">
      <alignment horizontal="center" vertical="center"/>
    </xf>
    <xf numFmtId="49" fontId="2" fillId="0" borderId="69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49" fontId="2" fillId="12" borderId="76" xfId="0" applyNumberFormat="1" applyFont="1" applyFill="1" applyBorder="1" applyAlignment="1">
      <alignment horizontal="center" vertical="center" readingOrder="1"/>
    </xf>
    <xf numFmtId="49" fontId="2" fillId="12" borderId="0" xfId="0" applyNumberFormat="1" applyFont="1" applyFill="1" applyBorder="1" applyAlignment="1">
      <alignment horizontal="center" vertical="center" readingOrder="1"/>
    </xf>
    <xf numFmtId="49" fontId="2" fillId="12" borderId="54" xfId="0" applyNumberFormat="1" applyFont="1" applyFill="1" applyBorder="1" applyAlignment="1">
      <alignment horizontal="center" vertical="center" readingOrder="1"/>
    </xf>
    <xf numFmtId="49" fontId="3" fillId="5" borderId="55" xfId="0" applyNumberFormat="1" applyFont="1" applyFill="1" applyBorder="1" applyAlignment="1">
      <alignment horizontal="center" vertical="center"/>
    </xf>
    <xf numFmtId="49" fontId="3" fillId="5" borderId="28" xfId="0" applyNumberFormat="1" applyFont="1" applyFill="1" applyBorder="1" applyAlignment="1">
      <alignment horizontal="center" vertical="center"/>
    </xf>
    <xf numFmtId="49" fontId="3" fillId="5" borderId="17" xfId="0" applyNumberFormat="1" applyFont="1" applyFill="1" applyBorder="1" applyAlignment="1">
      <alignment horizontal="center" vertical="center"/>
    </xf>
    <xf numFmtId="49" fontId="2" fillId="0" borderId="47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12" borderId="31" xfId="0" applyNumberFormat="1" applyFont="1" applyFill="1" applyBorder="1" applyAlignment="1">
      <alignment horizontal="center" vertical="center" wrapText="1"/>
    </xf>
    <xf numFmtId="49" fontId="2" fillId="12" borderId="11" xfId="0" applyNumberFormat="1" applyFont="1" applyFill="1" applyBorder="1" applyAlignment="1">
      <alignment horizontal="center" vertical="center" wrapText="1"/>
    </xf>
    <xf numFmtId="49" fontId="2" fillId="12" borderId="4" xfId="0" applyNumberFormat="1" applyFont="1" applyFill="1" applyBorder="1" applyAlignment="1">
      <alignment horizontal="center" vertical="center" wrapText="1"/>
    </xf>
    <xf numFmtId="49" fontId="2" fillId="12" borderId="66" xfId="0" applyNumberFormat="1" applyFont="1" applyFill="1" applyBorder="1" applyAlignment="1">
      <alignment horizontal="center" vertical="center" readingOrder="1"/>
    </xf>
    <xf numFmtId="49" fontId="2" fillId="12" borderId="67" xfId="0" applyNumberFormat="1" applyFont="1" applyFill="1" applyBorder="1" applyAlignment="1">
      <alignment horizontal="center" vertical="center" readingOrder="1"/>
    </xf>
    <xf numFmtId="49" fontId="2" fillId="12" borderId="33" xfId="0" applyNumberFormat="1" applyFont="1" applyFill="1" applyBorder="1" applyAlignment="1">
      <alignment horizontal="center" vertical="center" readingOrder="1"/>
    </xf>
    <xf numFmtId="164" fontId="2" fillId="5" borderId="43" xfId="0" applyNumberFormat="1" applyFont="1" applyFill="1" applyBorder="1" applyAlignment="1">
      <alignment horizontal="center" vertical="center"/>
    </xf>
    <xf numFmtId="164" fontId="2" fillId="5" borderId="65" xfId="0" applyNumberFormat="1" applyFont="1" applyFill="1" applyBorder="1" applyAlignment="1">
      <alignment horizontal="center" vertical="center"/>
    </xf>
    <xf numFmtId="0" fontId="5" fillId="12" borderId="44" xfId="0" applyFont="1" applyFill="1" applyBorder="1" applyAlignment="1">
      <alignment horizontal="left" vertical="center" wrapText="1"/>
    </xf>
    <xf numFmtId="0" fontId="5" fillId="12" borderId="46" xfId="0" applyFont="1" applyFill="1" applyBorder="1" applyAlignment="1">
      <alignment horizontal="left" vertical="center" wrapText="1"/>
    </xf>
    <xf numFmtId="0" fontId="5" fillId="12" borderId="55" xfId="0" applyFont="1" applyFill="1" applyBorder="1" applyAlignment="1">
      <alignment horizontal="left" vertical="center" wrapText="1"/>
    </xf>
    <xf numFmtId="0" fontId="5" fillId="12" borderId="28" xfId="0" applyFont="1" applyFill="1" applyBorder="1" applyAlignment="1">
      <alignment horizontal="left" vertical="center" wrapText="1"/>
    </xf>
    <xf numFmtId="0" fontId="5" fillId="12" borderId="17" xfId="0" applyFont="1" applyFill="1" applyBorder="1" applyAlignment="1">
      <alignment horizontal="left" vertical="center" wrapText="1"/>
    </xf>
    <xf numFmtId="49" fontId="2" fillId="12" borderId="26" xfId="0" applyNumberFormat="1" applyFont="1" applyFill="1" applyBorder="1" applyAlignment="1">
      <alignment horizontal="center" vertical="center" wrapText="1"/>
    </xf>
    <xf numFmtId="49" fontId="2" fillId="12" borderId="48" xfId="0" applyNumberFormat="1" applyFont="1" applyFill="1" applyBorder="1" applyAlignment="1">
      <alignment horizontal="center" vertical="center" wrapText="1"/>
    </xf>
    <xf numFmtId="49" fontId="2" fillId="12" borderId="21" xfId="0" applyNumberFormat="1" applyFont="1" applyFill="1" applyBorder="1" applyAlignment="1">
      <alignment horizontal="center" vertical="center" readingOrder="1"/>
    </xf>
    <xf numFmtId="164" fontId="5" fillId="12" borderId="76" xfId="0" applyNumberFormat="1" applyFont="1" applyFill="1" applyBorder="1" applyAlignment="1">
      <alignment horizontal="center" vertical="center" wrapText="1"/>
    </xf>
    <xf numFmtId="164" fontId="5" fillId="12" borderId="0" xfId="0" applyNumberFormat="1" applyFont="1" applyFill="1" applyBorder="1" applyAlignment="1">
      <alignment horizontal="center" vertical="center" wrapText="1"/>
    </xf>
    <xf numFmtId="164" fontId="5" fillId="12" borderId="54" xfId="0" applyNumberFormat="1" applyFont="1" applyFill="1" applyBorder="1" applyAlignment="1">
      <alignment horizontal="center" vertical="center" wrapText="1"/>
    </xf>
    <xf numFmtId="0" fontId="2" fillId="12" borderId="31" xfId="0" applyFont="1" applyFill="1" applyBorder="1" applyAlignment="1">
      <alignment horizontal="left" vertical="center" wrapText="1"/>
    </xf>
    <xf numFmtId="0" fontId="2" fillId="12" borderId="11" xfId="0" applyFont="1" applyFill="1" applyBorder="1" applyAlignment="1">
      <alignment horizontal="left" vertical="center" wrapText="1"/>
    </xf>
    <xf numFmtId="0" fontId="19" fillId="12" borderId="11" xfId="0" applyFont="1" applyFill="1" applyBorder="1" applyAlignment="1">
      <alignment horizontal="left" vertical="center"/>
    </xf>
    <xf numFmtId="0" fontId="19" fillId="12" borderId="4" xfId="0" applyFont="1" applyFill="1" applyBorder="1" applyAlignment="1">
      <alignment horizontal="left" vertical="center"/>
    </xf>
    <xf numFmtId="49" fontId="3" fillId="3" borderId="21" xfId="0" applyNumberFormat="1" applyFont="1" applyFill="1" applyBorder="1" applyAlignment="1">
      <alignment horizontal="center" vertical="top"/>
    </xf>
    <xf numFmtId="49" fontId="3" fillId="3" borderId="54" xfId="0" applyNumberFormat="1" applyFont="1" applyFill="1" applyBorder="1" applyAlignment="1">
      <alignment horizontal="center" vertical="top"/>
    </xf>
    <xf numFmtId="49" fontId="3" fillId="3" borderId="48" xfId="0" applyNumberFormat="1" applyFont="1" applyFill="1" applyBorder="1" applyAlignment="1">
      <alignment horizontal="center" vertical="top"/>
    </xf>
    <xf numFmtId="164" fontId="5" fillId="5" borderId="53" xfId="0" applyNumberFormat="1" applyFont="1" applyFill="1" applyBorder="1" applyAlignment="1">
      <alignment horizontal="left" vertical="center" wrapText="1"/>
    </xf>
    <xf numFmtId="164" fontId="5" fillId="5" borderId="5" xfId="0" applyNumberFormat="1" applyFont="1" applyFill="1" applyBorder="1" applyAlignment="1">
      <alignment horizontal="left" vertical="center" wrapText="1"/>
    </xf>
    <xf numFmtId="164" fontId="5" fillId="5" borderId="45" xfId="0" applyNumberFormat="1" applyFont="1" applyFill="1" applyBorder="1" applyAlignment="1">
      <alignment horizontal="left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77" xfId="0" applyNumberFormat="1" applyFont="1" applyFill="1" applyBorder="1" applyAlignment="1">
      <alignment horizontal="center" vertical="center" wrapText="1"/>
    </xf>
    <xf numFmtId="164" fontId="2" fillId="12" borderId="35" xfId="0" applyNumberFormat="1" applyFont="1" applyFill="1" applyBorder="1" applyAlignment="1">
      <alignment horizontal="center" vertical="center"/>
    </xf>
    <xf numFmtId="164" fontId="2" fillId="12" borderId="36" xfId="0" applyNumberFormat="1" applyFont="1" applyFill="1" applyBorder="1" applyAlignment="1">
      <alignment horizontal="center" vertical="center"/>
    </xf>
    <xf numFmtId="164" fontId="2" fillId="12" borderId="62" xfId="0" applyNumberFormat="1" applyFont="1" applyFill="1" applyBorder="1" applyAlignment="1">
      <alignment horizontal="center" vertical="center"/>
    </xf>
    <xf numFmtId="164" fontId="2" fillId="12" borderId="42" xfId="0" applyNumberFormat="1" applyFont="1" applyFill="1" applyBorder="1" applyAlignment="1">
      <alignment horizontal="left" vertical="center" wrapText="1"/>
    </xf>
    <xf numFmtId="164" fontId="2" fillId="12" borderId="56" xfId="0" applyNumberFormat="1" applyFont="1" applyFill="1" applyBorder="1" applyAlignment="1">
      <alignment horizontal="left" vertical="center" wrapText="1"/>
    </xf>
    <xf numFmtId="164" fontId="2" fillId="12" borderId="9" xfId="0" applyNumberFormat="1" applyFont="1" applyFill="1" applyBorder="1" applyAlignment="1">
      <alignment horizontal="left" vertical="center" wrapText="1"/>
    </xf>
    <xf numFmtId="164" fontId="5" fillId="12" borderId="5" xfId="0" applyNumberFormat="1" applyFont="1" applyFill="1" applyBorder="1" applyAlignment="1">
      <alignment horizontal="left" vertical="center" wrapText="1"/>
    </xf>
    <xf numFmtId="164" fontId="5" fillId="12" borderId="45" xfId="0" applyNumberFormat="1" applyFont="1" applyFill="1" applyBorder="1" applyAlignment="1">
      <alignment horizontal="left" vertical="center" wrapText="1"/>
    </xf>
    <xf numFmtId="164" fontId="2" fillId="0" borderId="42" xfId="0" applyNumberFormat="1" applyFont="1" applyFill="1" applyBorder="1" applyAlignment="1">
      <alignment horizontal="left" vertical="center" wrapText="1"/>
    </xf>
    <xf numFmtId="164" fontId="2" fillId="0" borderId="9" xfId="0" applyNumberFormat="1" applyFont="1" applyFill="1" applyBorder="1" applyAlignment="1">
      <alignment horizontal="left" vertical="center" wrapText="1"/>
    </xf>
    <xf numFmtId="49" fontId="2" fillId="0" borderId="69" xfId="0" applyNumberFormat="1" applyFont="1" applyFill="1" applyBorder="1" applyAlignment="1">
      <alignment horizontal="center" vertical="center" readingOrder="1"/>
    </xf>
    <xf numFmtId="49" fontId="2" fillId="0" borderId="29" xfId="0" applyNumberFormat="1" applyFont="1" applyFill="1" applyBorder="1" applyAlignment="1">
      <alignment horizontal="center" vertical="center" readingOrder="1"/>
    </xf>
    <xf numFmtId="49" fontId="2" fillId="0" borderId="21" xfId="0" applyNumberFormat="1" applyFont="1" applyFill="1" applyBorder="1" applyAlignment="1">
      <alignment horizontal="center" vertical="center" readingOrder="1"/>
    </xf>
    <xf numFmtId="1" fontId="2" fillId="0" borderId="76" xfId="0" applyNumberFormat="1" applyFont="1" applyFill="1" applyBorder="1" applyAlignment="1">
      <alignment horizontal="center" vertical="center"/>
    </xf>
    <xf numFmtId="1" fontId="2" fillId="0" borderId="75" xfId="0" applyNumberFormat="1" applyFont="1" applyFill="1" applyBorder="1" applyAlignment="1">
      <alignment horizontal="center" vertical="center"/>
    </xf>
    <xf numFmtId="49" fontId="2" fillId="0" borderId="76" xfId="0" applyNumberFormat="1" applyFont="1" applyFill="1" applyBorder="1" applyAlignment="1">
      <alignment horizontal="center" vertical="center" readingOrder="1"/>
    </xf>
    <xf numFmtId="49" fontId="2" fillId="0" borderId="0" xfId="0" applyNumberFormat="1" applyFont="1" applyFill="1" applyBorder="1" applyAlignment="1">
      <alignment horizontal="center" vertical="center" readingOrder="1"/>
    </xf>
    <xf numFmtId="49" fontId="2" fillId="0" borderId="54" xfId="0" applyNumberFormat="1" applyFont="1" applyFill="1" applyBorder="1" applyAlignment="1">
      <alignment horizontal="center" vertical="center" readingOrder="1"/>
    </xf>
    <xf numFmtId="1" fontId="2" fillId="0" borderId="42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3" fillId="3" borderId="43" xfId="0" applyNumberFormat="1" applyFont="1" applyFill="1" applyBorder="1" applyAlignment="1">
      <alignment horizontal="center" vertical="center"/>
    </xf>
    <xf numFmtId="49" fontId="3" fillId="3" borderId="52" xfId="0" applyNumberFormat="1" applyFont="1" applyFill="1" applyBorder="1" applyAlignment="1">
      <alignment horizontal="center" vertical="center"/>
    </xf>
    <xf numFmtId="49" fontId="3" fillId="3" borderId="22" xfId="0" applyNumberFormat="1" applyFont="1" applyFill="1" applyBorder="1" applyAlignment="1">
      <alignment horizontal="center" vertical="center"/>
    </xf>
    <xf numFmtId="49" fontId="3" fillId="12" borderId="31" xfId="0" applyNumberFormat="1" applyFont="1" applyFill="1" applyBorder="1" applyAlignment="1">
      <alignment horizontal="center" vertical="center"/>
    </xf>
    <xf numFmtId="49" fontId="3" fillId="12" borderId="11" xfId="0" applyNumberFormat="1" applyFont="1" applyFill="1" applyBorder="1" applyAlignment="1">
      <alignment horizontal="center" vertical="center"/>
    </xf>
    <xf numFmtId="49" fontId="3" fillId="12" borderId="4" xfId="0" applyNumberFormat="1" applyFont="1" applyFill="1" applyBorder="1" applyAlignment="1">
      <alignment horizontal="center" vertical="center"/>
    </xf>
    <xf numFmtId="1" fontId="13" fillId="0" borderId="43" xfId="0" applyNumberFormat="1" applyFont="1" applyFill="1" applyBorder="1" applyAlignment="1">
      <alignment horizontal="center" vertical="center"/>
    </xf>
    <xf numFmtId="1" fontId="13" fillId="0" borderId="65" xfId="0" applyNumberFormat="1" applyFont="1" applyFill="1" applyBorder="1" applyAlignment="1">
      <alignment horizontal="center" vertical="center"/>
    </xf>
    <xf numFmtId="1" fontId="13" fillId="0" borderId="55" xfId="0" applyNumberFormat="1" applyFont="1" applyFill="1" applyBorder="1" applyAlignment="1">
      <alignment horizontal="center" vertical="center"/>
    </xf>
    <xf numFmtId="1" fontId="13" fillId="0" borderId="24" xfId="0" applyNumberFormat="1" applyFont="1" applyFill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2" fillId="5" borderId="31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2" fillId="0" borderId="42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center" vertical="center" textRotation="90" wrapText="1"/>
    </xf>
    <xf numFmtId="0" fontId="5" fillId="0" borderId="56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1" fontId="2" fillId="0" borderId="55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" fontId="2" fillId="0" borderId="69" xfId="0" applyNumberFormat="1" applyFont="1" applyFill="1" applyBorder="1" applyAlignment="1">
      <alignment horizontal="center" vertical="center"/>
    </xf>
    <xf numFmtId="1" fontId="2" fillId="0" borderId="68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5" fillId="0" borderId="4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3" borderId="2" xfId="1" applyFont="1" applyFill="1" applyBorder="1" applyAlignment="1">
      <alignment horizontal="left" vertical="center" wrapText="1"/>
    </xf>
    <xf numFmtId="0" fontId="9" fillId="3" borderId="18" xfId="1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left" vertical="top" wrapText="1"/>
    </xf>
    <xf numFmtId="0" fontId="3" fillId="9" borderId="18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horizontal="center" vertical="center"/>
    </xf>
    <xf numFmtId="164" fontId="2" fillId="0" borderId="55" xfId="0" applyNumberFormat="1" applyFont="1" applyFill="1" applyBorder="1" applyAlignment="1">
      <alignment horizontal="center" vertical="center"/>
    </xf>
    <xf numFmtId="164" fontId="2" fillId="0" borderId="28" xfId="0" applyNumberFormat="1" applyFont="1" applyFill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/>
    </xf>
    <xf numFmtId="164" fontId="2" fillId="0" borderId="52" xfId="0" applyNumberFormat="1" applyFont="1" applyFill="1" applyBorder="1" applyAlignment="1">
      <alignment horizontal="center" vertical="center"/>
    </xf>
    <xf numFmtId="164" fontId="2" fillId="0" borderId="6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56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7" fillId="0" borderId="75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top"/>
    </xf>
    <xf numFmtId="0" fontId="5" fillId="0" borderId="7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" fontId="13" fillId="0" borderId="69" xfId="0" applyNumberFormat="1" applyFont="1" applyFill="1" applyBorder="1" applyAlignment="1">
      <alignment horizontal="center" vertical="center"/>
    </xf>
    <xf numFmtId="1" fontId="13" fillId="0" borderId="6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49" fontId="3" fillId="2" borderId="27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 wrapText="1"/>
    </xf>
    <xf numFmtId="49" fontId="10" fillId="11" borderId="1" xfId="1" applyNumberFormat="1" applyFont="1" applyFill="1" applyBorder="1" applyAlignment="1">
      <alignment horizontal="left" vertical="center" wrapText="1"/>
    </xf>
    <xf numFmtId="49" fontId="10" fillId="11" borderId="2" xfId="1" applyNumberFormat="1" applyFont="1" applyFill="1" applyBorder="1" applyAlignment="1">
      <alignment horizontal="left" vertical="center" wrapText="1"/>
    </xf>
    <xf numFmtId="49" fontId="10" fillId="11" borderId="18" xfId="1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18" xfId="0" applyFont="1" applyFill="1" applyBorder="1" applyAlignment="1">
      <alignment horizontal="left" vertical="top" wrapText="1"/>
    </xf>
    <xf numFmtId="49" fontId="2" fillId="0" borderId="66" xfId="0" applyNumberFormat="1" applyFont="1" applyFill="1" applyBorder="1" applyAlignment="1">
      <alignment horizontal="center" vertical="center"/>
    </xf>
    <xf numFmtId="49" fontId="2" fillId="0" borderId="67" xfId="0" applyNumberFormat="1" applyFont="1" applyFill="1" applyBorder="1" applyAlignment="1">
      <alignment horizontal="center" vertical="center"/>
    </xf>
    <xf numFmtId="49" fontId="2" fillId="0" borderId="33" xfId="0" applyNumberFormat="1" applyFont="1" applyFill="1" applyBorder="1" applyAlignment="1">
      <alignment horizontal="center" vertical="center"/>
    </xf>
    <xf numFmtId="0" fontId="2" fillId="0" borderId="66" xfId="0" applyFont="1" applyBorder="1" applyAlignment="1">
      <alignment horizontal="center" vertical="center" textRotation="90" wrapText="1"/>
    </xf>
    <xf numFmtId="0" fontId="2" fillId="0" borderId="67" xfId="0" applyFont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vertical="center" textRotation="90" wrapText="1"/>
    </xf>
    <xf numFmtId="164" fontId="2" fillId="0" borderId="77" xfId="0" applyNumberFormat="1" applyFont="1" applyBorder="1" applyAlignment="1">
      <alignment horizontal="center" vertical="center"/>
    </xf>
    <xf numFmtId="164" fontId="2" fillId="0" borderId="47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textRotation="90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right" vertical="top"/>
    </xf>
    <xf numFmtId="49" fontId="3" fillId="3" borderId="4" xfId="0" applyNumberFormat="1" applyFont="1" applyFill="1" applyBorder="1" applyAlignment="1">
      <alignment horizontal="center" vertical="center"/>
    </xf>
    <xf numFmtId="1" fontId="2" fillId="0" borderId="43" xfId="0" applyNumberFormat="1" applyFont="1" applyFill="1" applyBorder="1" applyAlignment="1">
      <alignment horizontal="center" vertical="center"/>
    </xf>
    <xf numFmtId="1" fontId="2" fillId="0" borderId="65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/>
    </xf>
    <xf numFmtId="49" fontId="3" fillId="0" borderId="3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2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5" xfId="0" applyNumberFormat="1" applyFont="1" applyFill="1" applyBorder="1" applyAlignment="1">
      <alignment horizontal="center" vertical="center"/>
    </xf>
    <xf numFmtId="164" fontId="5" fillId="12" borderId="30" xfId="0" applyNumberFormat="1" applyFont="1" applyFill="1" applyBorder="1" applyAlignment="1">
      <alignment horizontal="left" vertical="center" wrapText="1"/>
    </xf>
    <xf numFmtId="164" fontId="5" fillId="12" borderId="16" xfId="0" applyNumberFormat="1" applyFont="1" applyFill="1" applyBorder="1" applyAlignment="1">
      <alignment horizontal="left" vertical="center" wrapText="1"/>
    </xf>
    <xf numFmtId="164" fontId="5" fillId="0" borderId="80" xfId="0" applyNumberFormat="1" applyFont="1" applyBorder="1" applyAlignment="1">
      <alignment horizontal="left" vertical="center" wrapText="1"/>
    </xf>
    <xf numFmtId="164" fontId="5" fillId="0" borderId="26" xfId="0" applyNumberFormat="1" applyFont="1" applyBorder="1" applyAlignment="1">
      <alignment horizontal="left" vertical="center" wrapText="1"/>
    </xf>
    <xf numFmtId="49" fontId="2" fillId="12" borderId="24" xfId="0" applyNumberFormat="1" applyFont="1" applyFill="1" applyBorder="1" applyAlignment="1">
      <alignment horizontal="center" vertical="center" wrapText="1"/>
    </xf>
    <xf numFmtId="49" fontId="2" fillId="12" borderId="50" xfId="0" applyNumberFormat="1" applyFont="1" applyFill="1" applyBorder="1" applyAlignment="1">
      <alignment horizontal="center" vertical="center" wrapText="1"/>
    </xf>
    <xf numFmtId="0" fontId="2" fillId="12" borderId="24" xfId="0" applyFont="1" applyFill="1" applyBorder="1" applyAlignment="1">
      <alignment horizontal="left" vertical="center" wrapText="1"/>
    </xf>
    <xf numFmtId="0" fontId="2" fillId="12" borderId="50" xfId="0" applyFont="1" applyFill="1" applyBorder="1" applyAlignment="1">
      <alignment horizontal="left" vertical="center" wrapText="1"/>
    </xf>
    <xf numFmtId="49" fontId="2" fillId="12" borderId="68" xfId="0" applyNumberFormat="1" applyFont="1" applyFill="1" applyBorder="1" applyAlignment="1">
      <alignment horizontal="center" vertical="center" readingOrder="1"/>
    </xf>
    <xf numFmtId="49" fontId="2" fillId="12" borderId="57" xfId="0" applyNumberFormat="1" applyFont="1" applyFill="1" applyBorder="1" applyAlignment="1">
      <alignment horizontal="center" vertical="center" readingOrder="1"/>
    </xf>
    <xf numFmtId="49" fontId="3" fillId="0" borderId="69" xfId="0" applyNumberFormat="1" applyFont="1" applyFill="1" applyBorder="1" applyAlignment="1">
      <alignment horizontal="center" vertical="center"/>
    </xf>
    <xf numFmtId="49" fontId="3" fillId="0" borderId="29" xfId="0" applyNumberFormat="1" applyFont="1" applyFill="1" applyBorder="1" applyAlignment="1">
      <alignment horizontal="center" vertical="center"/>
    </xf>
    <xf numFmtId="164" fontId="2" fillId="0" borderId="77" xfId="0" applyNumberFormat="1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/>
    </xf>
    <xf numFmtId="164" fontId="2" fillId="0" borderId="63" xfId="0" applyNumberFormat="1" applyFont="1" applyFill="1" applyBorder="1" applyAlignment="1">
      <alignment horizontal="center" vertical="center"/>
    </xf>
    <xf numFmtId="1" fontId="2" fillId="12" borderId="42" xfId="0" applyNumberFormat="1" applyFont="1" applyFill="1" applyBorder="1" applyAlignment="1">
      <alignment horizontal="center" vertical="center" wrapText="1"/>
    </xf>
    <xf numFmtId="1" fontId="2" fillId="12" borderId="56" xfId="0" applyNumberFormat="1" applyFont="1" applyFill="1" applyBorder="1" applyAlignment="1">
      <alignment horizontal="center" vertical="center" wrapText="1"/>
    </xf>
    <xf numFmtId="164" fontId="2" fillId="0" borderId="42" xfId="0" applyNumberFormat="1" applyFont="1" applyBorder="1" applyAlignment="1">
      <alignment horizontal="left" vertical="center" wrapText="1"/>
    </xf>
    <xf numFmtId="164" fontId="2" fillId="0" borderId="56" xfId="0" applyNumberFormat="1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left" vertical="center" wrapText="1"/>
    </xf>
    <xf numFmtId="164" fontId="5" fillId="0" borderId="30" xfId="0" applyNumberFormat="1" applyFont="1" applyBorder="1" applyAlignment="1">
      <alignment horizontal="left" vertical="center" wrapText="1"/>
    </xf>
    <xf numFmtId="164" fontId="5" fillId="0" borderId="16" xfId="0" applyNumberFormat="1" applyFont="1" applyBorder="1" applyAlignment="1">
      <alignment horizontal="left" vertical="center" wrapText="1"/>
    </xf>
    <xf numFmtId="164" fontId="2" fillId="12" borderId="76" xfId="0" applyNumberFormat="1" applyFont="1" applyFill="1" applyBorder="1" applyAlignment="1">
      <alignment horizontal="center" vertical="center" wrapText="1"/>
    </xf>
    <xf numFmtId="164" fontId="2" fillId="12" borderId="0" xfId="0" applyNumberFormat="1" applyFont="1" applyFill="1" applyBorder="1" applyAlignment="1">
      <alignment horizontal="center" vertical="center" wrapText="1"/>
    </xf>
    <xf numFmtId="164" fontId="2" fillId="12" borderId="46" xfId="0" applyNumberFormat="1" applyFont="1" applyFill="1" applyBorder="1" applyAlignment="1">
      <alignment horizontal="center" vertical="center" wrapText="1"/>
    </xf>
    <xf numFmtId="164" fontId="2" fillId="12" borderId="17" xfId="0" applyNumberFormat="1" applyFont="1" applyFill="1" applyBorder="1" applyAlignment="1">
      <alignment horizontal="center" vertical="center"/>
    </xf>
    <xf numFmtId="164" fontId="2" fillId="12" borderId="23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top"/>
    </xf>
    <xf numFmtId="0" fontId="9" fillId="3" borderId="1" xfId="1" applyFont="1" applyFill="1" applyBorder="1" applyAlignment="1">
      <alignment horizontal="left" vertical="center" wrapText="1"/>
    </xf>
    <xf numFmtId="164" fontId="2" fillId="12" borderId="44" xfId="0" applyNumberFormat="1" applyFont="1" applyFill="1" applyBorder="1" applyAlignment="1">
      <alignment horizontal="center" vertical="center" wrapText="1"/>
    </xf>
    <xf numFmtId="164" fontId="2" fillId="0" borderId="55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5" borderId="28" xfId="0" applyNumberFormat="1" applyFont="1" applyFill="1" applyBorder="1" applyAlignment="1">
      <alignment horizontal="center" vertical="center"/>
    </xf>
    <xf numFmtId="164" fontId="2" fillId="5" borderId="17" xfId="0" applyNumberFormat="1" applyFont="1" applyFill="1" applyBorder="1" applyAlignment="1">
      <alignment horizontal="center" vertical="center"/>
    </xf>
    <xf numFmtId="164" fontId="2" fillId="5" borderId="47" xfId="0" applyNumberFormat="1" applyFont="1" applyFill="1" applyBorder="1" applyAlignment="1">
      <alignment horizontal="center" vertical="center"/>
    </xf>
    <xf numFmtId="164" fontId="2" fillId="5" borderId="23" xfId="0" applyNumberFormat="1" applyFont="1" applyFill="1" applyBorder="1" applyAlignment="1">
      <alignment horizontal="center" vertical="center"/>
    </xf>
    <xf numFmtId="164" fontId="2" fillId="5" borderId="80" xfId="0" applyNumberFormat="1" applyFont="1" applyFill="1" applyBorder="1" applyAlignment="1">
      <alignment horizontal="center" vertical="center"/>
    </xf>
    <xf numFmtId="164" fontId="2" fillId="5" borderId="26" xfId="0" applyNumberFormat="1" applyFont="1" applyFill="1" applyBorder="1" applyAlignment="1">
      <alignment horizontal="center" vertical="center"/>
    </xf>
    <xf numFmtId="164" fontId="2" fillId="5" borderId="36" xfId="0" applyNumberFormat="1" applyFont="1" applyFill="1" applyBorder="1" applyAlignment="1">
      <alignment horizontal="center" vertical="center"/>
    </xf>
    <xf numFmtId="164" fontId="5" fillId="12" borderId="53" xfId="0" applyNumberFormat="1" applyFont="1" applyFill="1" applyBorder="1" applyAlignment="1">
      <alignment horizontal="left" vertical="center" wrapText="1"/>
    </xf>
    <xf numFmtId="164" fontId="2" fillId="0" borderId="43" xfId="0" applyNumberFormat="1" applyFont="1" applyBorder="1" applyAlignment="1">
      <alignment horizontal="center" vertical="center"/>
    </xf>
    <xf numFmtId="164" fontId="2" fillId="0" borderId="52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1" fontId="2" fillId="12" borderId="39" xfId="0" applyNumberFormat="1" applyFont="1" applyFill="1" applyBorder="1" applyAlignment="1">
      <alignment horizontal="center" vertical="center"/>
    </xf>
    <xf numFmtId="1" fontId="2" fillId="12" borderId="9" xfId="0" applyNumberFormat="1" applyFont="1" applyFill="1" applyBorder="1" applyAlignment="1">
      <alignment horizontal="center" vertical="center"/>
    </xf>
    <xf numFmtId="0" fontId="2" fillId="12" borderId="28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center" wrapText="1"/>
    </xf>
    <xf numFmtId="164" fontId="2" fillId="12" borderId="43" xfId="0" applyNumberFormat="1" applyFont="1" applyFill="1" applyBorder="1" applyAlignment="1">
      <alignment horizontal="left" vertical="center" wrapText="1"/>
    </xf>
    <xf numFmtId="164" fontId="2" fillId="12" borderId="52" xfId="0" applyNumberFormat="1" applyFont="1" applyFill="1" applyBorder="1" applyAlignment="1">
      <alignment horizontal="left" vertical="center" wrapText="1"/>
    </xf>
    <xf numFmtId="164" fontId="2" fillId="12" borderId="22" xfId="0" applyNumberFormat="1" applyFont="1" applyFill="1" applyBorder="1" applyAlignment="1">
      <alignment horizontal="left" vertical="center" wrapText="1"/>
    </xf>
    <xf numFmtId="49" fontId="2" fillId="12" borderId="55" xfId="0" applyNumberFormat="1" applyFont="1" applyFill="1" applyBorder="1" applyAlignment="1">
      <alignment horizontal="center" vertical="center" readingOrder="1"/>
    </xf>
    <xf numFmtId="49" fontId="2" fillId="12" borderId="28" xfId="0" applyNumberFormat="1" applyFont="1" applyFill="1" applyBorder="1" applyAlignment="1">
      <alignment horizontal="center" vertical="center" readingOrder="1"/>
    </xf>
    <xf numFmtId="49" fontId="2" fillId="12" borderId="17" xfId="0" applyNumberFormat="1" applyFont="1" applyFill="1" applyBorder="1" applyAlignment="1">
      <alignment horizontal="center" vertical="center" readingOrder="1"/>
    </xf>
    <xf numFmtId="1" fontId="2" fillId="12" borderId="51" xfId="0" applyNumberFormat="1" applyFont="1" applyFill="1" applyBorder="1" applyAlignment="1">
      <alignment horizontal="center" vertical="center"/>
    </xf>
    <xf numFmtId="1" fontId="2" fillId="12" borderId="23" xfId="0" applyNumberFormat="1" applyFont="1" applyFill="1" applyBorder="1" applyAlignment="1">
      <alignment horizontal="center" vertical="center"/>
    </xf>
    <xf numFmtId="1" fontId="2" fillId="12" borderId="50" xfId="0" applyNumberFormat="1" applyFont="1" applyFill="1" applyBorder="1" applyAlignment="1">
      <alignment horizontal="center" vertical="center"/>
    </xf>
    <xf numFmtId="1" fontId="2" fillId="12" borderId="17" xfId="0" applyNumberFormat="1" applyFont="1" applyFill="1" applyBorder="1" applyAlignment="1">
      <alignment horizontal="center" vertical="center"/>
    </xf>
    <xf numFmtId="1" fontId="2" fillId="12" borderId="49" xfId="0" applyNumberFormat="1" applyFont="1" applyFill="1" applyBorder="1" applyAlignment="1">
      <alignment horizontal="center" vertical="center"/>
    </xf>
    <xf numFmtId="1" fontId="2" fillId="12" borderId="22" xfId="0" applyNumberFormat="1" applyFont="1" applyFill="1" applyBorder="1" applyAlignment="1">
      <alignment horizontal="center" vertical="center"/>
    </xf>
    <xf numFmtId="0" fontId="5" fillId="12" borderId="39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2" fillId="12" borderId="55" xfId="0" applyFont="1" applyFill="1" applyBorder="1" applyAlignment="1">
      <alignment horizontal="left" vertical="top" wrapText="1"/>
    </xf>
    <xf numFmtId="0" fontId="2" fillId="12" borderId="17" xfId="0" applyFont="1" applyFill="1" applyBorder="1" applyAlignment="1">
      <alignment horizontal="left" vertical="top" wrapText="1"/>
    </xf>
    <xf numFmtId="49" fontId="2" fillId="5" borderId="67" xfId="0" applyNumberFormat="1" applyFont="1" applyFill="1" applyBorder="1" applyAlignment="1">
      <alignment horizontal="center" vertical="center" wrapText="1"/>
    </xf>
    <xf numFmtId="164" fontId="5" fillId="12" borderId="56" xfId="0" applyNumberFormat="1" applyFont="1" applyFill="1" applyBorder="1" applyAlignment="1">
      <alignment horizontal="left" vertical="center" wrapText="1"/>
    </xf>
    <xf numFmtId="164" fontId="5" fillId="12" borderId="9" xfId="0" applyNumberFormat="1" applyFont="1" applyFill="1" applyBorder="1" applyAlignment="1">
      <alignment horizontal="left" vertical="center" wrapText="1"/>
    </xf>
    <xf numFmtId="164" fontId="5" fillId="12" borderId="54" xfId="0" applyNumberFormat="1" applyFont="1" applyFill="1" applyBorder="1" applyAlignment="1">
      <alignment horizontal="left" vertical="center" wrapText="1"/>
    </xf>
    <xf numFmtId="49" fontId="3" fillId="12" borderId="24" xfId="0" applyNumberFormat="1" applyFont="1" applyFill="1" applyBorder="1" applyAlignment="1">
      <alignment horizontal="center" vertical="center"/>
    </xf>
    <xf numFmtId="49" fontId="2" fillId="5" borderId="15" xfId="0" applyNumberFormat="1" applyFont="1" applyFill="1" applyBorder="1" applyAlignment="1">
      <alignment horizontal="center" vertical="center" readingOrder="1"/>
    </xf>
    <xf numFmtId="49" fontId="2" fillId="5" borderId="58" xfId="0" applyNumberFormat="1" applyFont="1" applyFill="1" applyBorder="1" applyAlignment="1">
      <alignment horizontal="center" vertical="center" readingOrder="1"/>
    </xf>
    <xf numFmtId="49" fontId="2" fillId="5" borderId="32" xfId="0" applyNumberFormat="1" applyFont="1" applyFill="1" applyBorder="1" applyAlignment="1">
      <alignment horizontal="center" vertical="center" readingOrder="1"/>
    </xf>
    <xf numFmtId="49" fontId="2" fillId="5" borderId="69" xfId="0" applyNumberFormat="1" applyFont="1" applyFill="1" applyBorder="1" applyAlignment="1">
      <alignment horizontal="center" vertical="center" wrapText="1"/>
    </xf>
    <xf numFmtId="49" fontId="2" fillId="5" borderId="29" xfId="0" applyNumberFormat="1" applyFont="1" applyFill="1" applyBorder="1" applyAlignment="1">
      <alignment horizontal="center" vertical="center" wrapText="1"/>
    </xf>
    <xf numFmtId="49" fontId="2" fillId="5" borderId="42" xfId="0" applyNumberFormat="1" applyFont="1" applyFill="1" applyBorder="1" applyAlignment="1">
      <alignment horizontal="center" vertical="center" readingOrder="1"/>
    </xf>
    <xf numFmtId="49" fontId="2" fillId="5" borderId="56" xfId="0" applyNumberFormat="1" applyFont="1" applyFill="1" applyBorder="1" applyAlignment="1">
      <alignment horizontal="center" vertical="center" readingOrder="1"/>
    </xf>
    <xf numFmtId="49" fontId="2" fillId="5" borderId="9" xfId="0" applyNumberFormat="1" applyFont="1" applyFill="1" applyBorder="1" applyAlignment="1">
      <alignment horizontal="center" vertical="center" readingOrder="1"/>
    </xf>
    <xf numFmtId="164" fontId="2" fillId="5" borderId="13" xfId="0" applyNumberFormat="1" applyFont="1" applyFill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top" wrapText="1"/>
    </xf>
    <xf numFmtId="2" fontId="17" fillId="5" borderId="0" xfId="0" applyNumberFormat="1" applyFont="1" applyFill="1" applyBorder="1" applyAlignment="1">
      <alignment horizontal="center" vertical="center"/>
    </xf>
    <xf numFmtId="164" fontId="5" fillId="12" borderId="42" xfId="0" applyNumberFormat="1" applyFont="1" applyFill="1" applyBorder="1" applyAlignment="1">
      <alignment horizontal="left" vertical="center" wrapText="1"/>
    </xf>
    <xf numFmtId="164" fontId="5" fillId="12" borderId="38" xfId="0" applyNumberFormat="1" applyFont="1" applyFill="1" applyBorder="1" applyAlignment="1">
      <alignment horizontal="left" vertical="center" wrapText="1"/>
    </xf>
    <xf numFmtId="164" fontId="2" fillId="12" borderId="50" xfId="0" applyNumberFormat="1" applyFont="1" applyFill="1" applyBorder="1" applyAlignment="1">
      <alignment horizontal="center" vertical="center"/>
    </xf>
    <xf numFmtId="164" fontId="2" fillId="5" borderId="14" xfId="0" applyNumberFormat="1" applyFont="1" applyFill="1" applyBorder="1" applyAlignment="1">
      <alignment horizontal="center" vertical="center"/>
    </xf>
    <xf numFmtId="164" fontId="2" fillId="5" borderId="12" xfId="0" applyNumberFormat="1" applyFont="1" applyFill="1" applyBorder="1" applyAlignment="1">
      <alignment horizontal="center" vertical="center"/>
    </xf>
    <xf numFmtId="164" fontId="2" fillId="5" borderId="31" xfId="0" applyNumberFormat="1" applyFont="1" applyFill="1" applyBorder="1" applyAlignment="1">
      <alignment horizontal="center" vertical="center"/>
    </xf>
    <xf numFmtId="164" fontId="2" fillId="5" borderId="11" xfId="0" applyNumberFormat="1" applyFont="1" applyFill="1" applyBorder="1" applyAlignment="1">
      <alignment horizontal="center" vertical="center"/>
    </xf>
    <xf numFmtId="164" fontId="5" fillId="12" borderId="76" xfId="0" applyNumberFormat="1" applyFont="1" applyFill="1" applyBorder="1" applyAlignment="1">
      <alignment vertical="center" wrapText="1"/>
    </xf>
    <xf numFmtId="164" fontId="5" fillId="12" borderId="0" xfId="0" applyNumberFormat="1" applyFont="1" applyFill="1" applyBorder="1" applyAlignment="1">
      <alignment vertical="center" wrapText="1"/>
    </xf>
    <xf numFmtId="164" fontId="5" fillId="12" borderId="54" xfId="0" applyNumberFormat="1" applyFont="1" applyFill="1" applyBorder="1" applyAlignment="1">
      <alignment vertical="center" wrapText="1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2" borderId="72" xfId="0" applyNumberFormat="1" applyFont="1" applyFill="1" applyBorder="1" applyAlignment="1">
      <alignment horizontal="center" vertical="top" wrapText="1"/>
    </xf>
    <xf numFmtId="49" fontId="3" fillId="2" borderId="20" xfId="0" applyNumberFormat="1" applyFont="1" applyFill="1" applyBorder="1" applyAlignment="1">
      <alignment horizontal="center" vertical="top" wrapText="1"/>
    </xf>
    <xf numFmtId="0" fontId="3" fillId="8" borderId="34" xfId="0" applyFont="1" applyFill="1" applyBorder="1" applyAlignment="1">
      <alignment horizontal="center" vertical="top" wrapText="1"/>
    </xf>
    <xf numFmtId="0" fontId="3" fillId="8" borderId="72" xfId="0" applyFont="1" applyFill="1" applyBorder="1" applyAlignment="1">
      <alignment horizontal="center" vertical="top" wrapText="1"/>
    </xf>
    <xf numFmtId="0" fontId="3" fillId="8" borderId="20" xfId="0" applyFont="1" applyFill="1" applyBorder="1" applyAlignment="1">
      <alignment horizontal="center" vertical="top" wrapText="1"/>
    </xf>
    <xf numFmtId="2" fontId="2" fillId="5" borderId="13" xfId="0" applyNumberFormat="1" applyFont="1" applyFill="1" applyBorder="1" applyAlignment="1">
      <alignment horizontal="center" vertical="center"/>
    </xf>
    <xf numFmtId="2" fontId="2" fillId="5" borderId="10" xfId="0" applyNumberFormat="1" applyFont="1" applyFill="1" applyBorder="1" applyAlignment="1">
      <alignment horizontal="center" vertical="center"/>
    </xf>
    <xf numFmtId="0" fontId="10" fillId="12" borderId="0" xfId="0" applyFont="1" applyFill="1" applyBorder="1" applyAlignment="1">
      <alignment horizontal="center" vertical="top" wrapText="1"/>
    </xf>
    <xf numFmtId="164" fontId="2" fillId="5" borderId="42" xfId="0" applyNumberFormat="1" applyFont="1" applyFill="1" applyBorder="1" applyAlignment="1">
      <alignment vertical="center" wrapText="1"/>
    </xf>
    <xf numFmtId="164" fontId="2" fillId="5" borderId="56" xfId="0" applyNumberFormat="1" applyFont="1" applyFill="1" applyBorder="1" applyAlignment="1">
      <alignment vertical="center" wrapText="1"/>
    </xf>
    <xf numFmtId="164" fontId="2" fillId="5" borderId="9" xfId="0" applyNumberFormat="1" applyFont="1" applyFill="1" applyBorder="1" applyAlignment="1">
      <alignment vertical="center" wrapText="1"/>
    </xf>
    <xf numFmtId="164" fontId="2" fillId="5" borderId="52" xfId="0" applyNumberFormat="1" applyFont="1" applyFill="1" applyBorder="1" applyAlignment="1">
      <alignment horizontal="center" vertical="center"/>
    </xf>
    <xf numFmtId="164" fontId="2" fillId="5" borderId="55" xfId="0" applyNumberFormat="1" applyFont="1" applyFill="1" applyBorder="1" applyAlignment="1">
      <alignment horizontal="center" vertical="center" wrapText="1"/>
    </xf>
    <xf numFmtId="164" fontId="2" fillId="5" borderId="17" xfId="0" applyNumberFormat="1" applyFont="1" applyFill="1" applyBorder="1" applyAlignment="1">
      <alignment horizontal="center" vertical="center" wrapText="1"/>
    </xf>
    <xf numFmtId="49" fontId="2" fillId="12" borderId="42" xfId="0" applyNumberFormat="1" applyFont="1" applyFill="1" applyBorder="1" applyAlignment="1">
      <alignment horizontal="center" vertical="center" readingOrder="1"/>
    </xf>
    <xf numFmtId="49" fontId="2" fillId="12" borderId="56" xfId="0" applyNumberFormat="1" applyFont="1" applyFill="1" applyBorder="1" applyAlignment="1">
      <alignment horizontal="center" vertical="center" readingOrder="1"/>
    </xf>
    <xf numFmtId="49" fontId="2" fillId="12" borderId="38" xfId="0" applyNumberFormat="1" applyFont="1" applyFill="1" applyBorder="1" applyAlignment="1">
      <alignment horizontal="center" vertical="center" readingOrder="1"/>
    </xf>
    <xf numFmtId="0" fontId="10" fillId="0" borderId="5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49" fontId="3" fillId="3" borderId="3" xfId="0" applyNumberFormat="1" applyFont="1" applyFill="1" applyBorder="1" applyAlignment="1">
      <alignment horizontal="center" vertical="top"/>
    </xf>
    <xf numFmtId="49" fontId="3" fillId="3" borderId="72" xfId="0" applyNumberFormat="1" applyFont="1" applyFill="1" applyBorder="1" applyAlignment="1">
      <alignment horizontal="center" vertical="top"/>
    </xf>
    <xf numFmtId="49" fontId="3" fillId="3" borderId="20" xfId="0" applyNumberFormat="1" applyFont="1" applyFill="1" applyBorder="1" applyAlignment="1">
      <alignment horizontal="center" vertical="top"/>
    </xf>
    <xf numFmtId="49" fontId="3" fillId="0" borderId="50" xfId="0" applyNumberFormat="1" applyFont="1" applyFill="1" applyBorder="1" applyAlignment="1">
      <alignment horizontal="center" vertical="center"/>
    </xf>
    <xf numFmtId="49" fontId="2" fillId="0" borderId="55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164" fontId="2" fillId="12" borderId="53" xfId="0" applyNumberFormat="1" applyFont="1" applyFill="1" applyBorder="1" applyAlignment="1">
      <alignment horizontal="left" vertical="center" wrapText="1"/>
    </xf>
    <xf numFmtId="164" fontId="2" fillId="12" borderId="5" xfId="0" applyNumberFormat="1" applyFont="1" applyFill="1" applyBorder="1" applyAlignment="1">
      <alignment horizontal="left" vertical="center" wrapText="1"/>
    </xf>
    <xf numFmtId="164" fontId="2" fillId="12" borderId="45" xfId="0" applyNumberFormat="1" applyFont="1" applyFill="1" applyBorder="1" applyAlignment="1">
      <alignment horizontal="left" vertical="center" wrapText="1"/>
    </xf>
    <xf numFmtId="164" fontId="5" fillId="0" borderId="53" xfId="0" applyNumberFormat="1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left" vertical="center" wrapText="1"/>
    </xf>
    <xf numFmtId="164" fontId="5" fillId="0" borderId="45" xfId="0" applyNumberFormat="1" applyFont="1" applyBorder="1" applyAlignment="1">
      <alignment horizontal="left" vertical="center" wrapText="1"/>
    </xf>
  </cellXfs>
  <cellStyles count="4">
    <cellStyle name="Normal" xfId="0" builtinId="0"/>
    <cellStyle name="Normal 2" xfId="2"/>
    <cellStyle name="Normal 3" xfId="3"/>
    <cellStyle name="Normal_Sheet1" xfId="1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colors>
    <mruColors>
      <color rgb="FF2FC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99"/>
  <sheetViews>
    <sheetView tabSelected="1" showWhiteSpace="0" zoomScale="85" zoomScaleNormal="85" zoomScaleSheetLayoutView="107" workbookViewId="0">
      <selection activeCell="A7" sqref="A7:U7"/>
    </sheetView>
  </sheetViews>
  <sheetFormatPr defaultRowHeight="15.75"/>
  <cols>
    <col min="1" max="2" width="3.42578125" style="1" customWidth="1"/>
    <col min="3" max="3" width="3" style="1" customWidth="1"/>
    <col min="4" max="4" width="23.7109375" style="4" customWidth="1"/>
    <col min="5" max="5" width="9.42578125" style="1" customWidth="1"/>
    <col min="6" max="6" width="5.28515625" style="1" customWidth="1"/>
    <col min="7" max="7" width="8" style="1" customWidth="1"/>
    <col min="8" max="8" width="9" style="1" customWidth="1"/>
    <col min="9" max="9" width="8.42578125" style="1" customWidth="1"/>
    <col min="10" max="10" width="6.5703125" style="1" customWidth="1"/>
    <col min="11" max="11" width="8.5703125" style="1" customWidth="1"/>
    <col min="12" max="12" width="9.28515625" style="1" customWidth="1"/>
    <col min="13" max="13" width="12.140625" style="1" customWidth="1"/>
    <col min="14" max="14" width="8.85546875" style="1" customWidth="1"/>
    <col min="15" max="15" width="9.42578125" style="1" customWidth="1"/>
    <col min="16" max="16" width="9.140625" style="1"/>
    <col min="17" max="17" width="8" style="1" customWidth="1"/>
    <col min="18" max="18" width="13.42578125" style="1" customWidth="1"/>
    <col min="19" max="19" width="7.140625" style="1" customWidth="1"/>
    <col min="20" max="20" width="7.42578125" style="1" customWidth="1"/>
    <col min="21" max="21" width="7.140625" style="1" customWidth="1"/>
    <col min="22" max="16384" width="9.140625" style="1"/>
  </cols>
  <sheetData>
    <row r="1" spans="1:22" ht="80.25" customHeight="1">
      <c r="P1" s="13"/>
      <c r="Q1" s="13"/>
      <c r="R1" s="899" t="s">
        <v>181</v>
      </c>
      <c r="S1" s="899"/>
      <c r="T1" s="899"/>
      <c r="U1" s="899"/>
    </row>
    <row r="2" spans="1:22" ht="15.75" customHeight="1">
      <c r="A2" s="903"/>
      <c r="B2" s="903"/>
      <c r="C2" s="903"/>
      <c r="D2" s="903"/>
      <c r="E2" s="903"/>
      <c r="F2" s="903"/>
      <c r="G2" s="903"/>
      <c r="H2" s="903"/>
      <c r="I2" s="903"/>
      <c r="J2" s="903"/>
      <c r="K2" s="903"/>
      <c r="L2" s="903"/>
      <c r="M2" s="903"/>
      <c r="N2" s="903"/>
      <c r="O2" s="903"/>
      <c r="P2" s="903"/>
      <c r="Q2" s="903"/>
      <c r="R2" s="903"/>
      <c r="S2" s="903"/>
      <c r="T2" s="903"/>
      <c r="U2" s="903"/>
    </row>
    <row r="3" spans="1:22" s="2" customFormat="1" ht="12" customHeight="1">
      <c r="A3" s="904" t="s">
        <v>182</v>
      </c>
      <c r="B3" s="904"/>
      <c r="C3" s="904"/>
      <c r="D3" s="904"/>
      <c r="E3" s="904"/>
      <c r="F3" s="904"/>
      <c r="G3" s="904"/>
      <c r="H3" s="904"/>
      <c r="I3" s="904"/>
      <c r="J3" s="904"/>
      <c r="K3" s="904"/>
      <c r="L3" s="904"/>
      <c r="M3" s="904"/>
      <c r="N3" s="904"/>
      <c r="O3" s="904"/>
      <c r="P3" s="904"/>
      <c r="Q3" s="904"/>
      <c r="R3" s="904"/>
      <c r="S3" s="904"/>
      <c r="T3" s="904"/>
      <c r="U3" s="904"/>
    </row>
    <row r="4" spans="1:22" s="2" customFormat="1" ht="15.75" customHeight="1">
      <c r="A4" s="905" t="s">
        <v>17</v>
      </c>
      <c r="B4" s="906"/>
      <c r="C4" s="906"/>
      <c r="D4" s="906"/>
      <c r="E4" s="906"/>
      <c r="F4" s="906"/>
      <c r="G4" s="906"/>
      <c r="H4" s="906"/>
      <c r="I4" s="906"/>
      <c r="J4" s="906"/>
      <c r="K4" s="906"/>
      <c r="L4" s="906"/>
      <c r="M4" s="906"/>
      <c r="N4" s="906"/>
      <c r="O4" s="906"/>
      <c r="P4" s="906"/>
      <c r="Q4" s="906"/>
      <c r="R4" s="906"/>
      <c r="S4" s="906"/>
      <c r="T4" s="906"/>
      <c r="U4" s="906"/>
    </row>
    <row r="5" spans="1:22" s="2" customFormat="1" ht="12">
      <c r="A5" s="907" t="s">
        <v>45</v>
      </c>
      <c r="B5" s="907"/>
      <c r="C5" s="907"/>
      <c r="D5" s="907"/>
      <c r="E5" s="907"/>
      <c r="F5" s="907"/>
      <c r="G5" s="907"/>
      <c r="H5" s="907"/>
      <c r="I5" s="907"/>
      <c r="J5" s="907"/>
      <c r="K5" s="907"/>
      <c r="L5" s="907"/>
      <c r="M5" s="907"/>
      <c r="N5" s="907"/>
      <c r="O5" s="907"/>
      <c r="P5" s="907"/>
      <c r="Q5" s="907"/>
      <c r="R5" s="907"/>
      <c r="S5" s="907"/>
      <c r="T5" s="907"/>
      <c r="U5" s="907"/>
    </row>
    <row r="6" spans="1:22" ht="12">
      <c r="A6" s="913" t="s">
        <v>22</v>
      </c>
      <c r="B6" s="913"/>
      <c r="C6" s="913"/>
      <c r="D6" s="913"/>
      <c r="E6" s="913"/>
      <c r="F6" s="913"/>
      <c r="G6" s="913"/>
      <c r="H6" s="913"/>
      <c r="I6" s="913"/>
      <c r="J6" s="913"/>
      <c r="K6" s="913"/>
      <c r="L6" s="913"/>
      <c r="M6" s="913"/>
      <c r="N6" s="913"/>
      <c r="O6" s="913"/>
      <c r="P6" s="913"/>
      <c r="Q6" s="913"/>
      <c r="R6" s="913"/>
      <c r="S6" s="913"/>
      <c r="T6" s="913"/>
      <c r="U6" s="913"/>
    </row>
    <row r="7" spans="1:22" ht="11.25" customHeight="1" thickBot="1">
      <c r="A7" s="933"/>
      <c r="B7" s="933"/>
      <c r="C7" s="933"/>
      <c r="D7" s="933"/>
      <c r="E7" s="933"/>
      <c r="F7" s="933"/>
      <c r="G7" s="933"/>
      <c r="H7" s="933"/>
      <c r="I7" s="933"/>
      <c r="J7" s="933"/>
      <c r="K7" s="933"/>
      <c r="L7" s="933"/>
      <c r="M7" s="933"/>
      <c r="N7" s="933"/>
      <c r="O7" s="933"/>
      <c r="P7" s="933"/>
      <c r="Q7" s="933"/>
      <c r="R7" s="933"/>
      <c r="S7" s="933"/>
      <c r="T7" s="933"/>
      <c r="U7" s="933"/>
    </row>
    <row r="8" spans="1:22" ht="24.75" customHeight="1">
      <c r="A8" s="872" t="s">
        <v>0</v>
      </c>
      <c r="B8" s="875" t="s">
        <v>1</v>
      </c>
      <c r="C8" s="875" t="s">
        <v>2</v>
      </c>
      <c r="D8" s="937" t="s">
        <v>3</v>
      </c>
      <c r="E8" s="875" t="s">
        <v>4</v>
      </c>
      <c r="F8" s="875" t="s">
        <v>5</v>
      </c>
      <c r="G8" s="925" t="s">
        <v>6</v>
      </c>
      <c r="H8" s="886" t="s">
        <v>173</v>
      </c>
      <c r="I8" s="887"/>
      <c r="J8" s="887"/>
      <c r="K8" s="888"/>
      <c r="L8" s="886" t="s">
        <v>172</v>
      </c>
      <c r="M8" s="887"/>
      <c r="N8" s="887"/>
      <c r="O8" s="888"/>
      <c r="P8" s="865" t="s">
        <v>137</v>
      </c>
      <c r="Q8" s="865" t="s">
        <v>175</v>
      </c>
      <c r="R8" s="908" t="s">
        <v>23</v>
      </c>
      <c r="S8" s="909"/>
      <c r="T8" s="909"/>
      <c r="U8" s="910"/>
      <c r="V8" s="14"/>
    </row>
    <row r="9" spans="1:22" ht="18.75" customHeight="1">
      <c r="A9" s="873"/>
      <c r="B9" s="876"/>
      <c r="C9" s="876"/>
      <c r="D9" s="938"/>
      <c r="E9" s="876"/>
      <c r="F9" s="876"/>
      <c r="G9" s="926"/>
      <c r="H9" s="873" t="s">
        <v>7</v>
      </c>
      <c r="I9" s="883" t="s">
        <v>8</v>
      </c>
      <c r="J9" s="883"/>
      <c r="K9" s="880" t="s">
        <v>9</v>
      </c>
      <c r="L9" s="915" t="s">
        <v>7</v>
      </c>
      <c r="M9" s="882" t="s">
        <v>8</v>
      </c>
      <c r="N9" s="882"/>
      <c r="O9" s="931" t="s">
        <v>9</v>
      </c>
      <c r="P9" s="866"/>
      <c r="Q9" s="866"/>
      <c r="R9" s="878" t="s">
        <v>10</v>
      </c>
      <c r="S9" s="882" t="s">
        <v>11</v>
      </c>
      <c r="T9" s="882"/>
      <c r="U9" s="892"/>
      <c r="V9" s="14"/>
    </row>
    <row r="10" spans="1:22" ht="96" customHeight="1" thickBot="1">
      <c r="A10" s="874"/>
      <c r="B10" s="877"/>
      <c r="C10" s="877"/>
      <c r="D10" s="939"/>
      <c r="E10" s="877"/>
      <c r="F10" s="877"/>
      <c r="G10" s="927"/>
      <c r="H10" s="874"/>
      <c r="I10" s="197" t="s">
        <v>7</v>
      </c>
      <c r="J10" s="11" t="s">
        <v>12</v>
      </c>
      <c r="K10" s="881"/>
      <c r="L10" s="916"/>
      <c r="M10" s="677" t="s">
        <v>7</v>
      </c>
      <c r="N10" s="678" t="s">
        <v>12</v>
      </c>
      <c r="O10" s="932"/>
      <c r="P10" s="867"/>
      <c r="Q10" s="867"/>
      <c r="R10" s="879"/>
      <c r="S10" s="679" t="s">
        <v>170</v>
      </c>
      <c r="T10" s="679" t="s">
        <v>138</v>
      </c>
      <c r="U10" s="680" t="s">
        <v>171</v>
      </c>
      <c r="V10" s="14"/>
    </row>
    <row r="11" spans="1:22" ht="15" customHeight="1" thickBot="1">
      <c r="A11" s="917" t="s">
        <v>28</v>
      </c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9"/>
      <c r="V11" s="14"/>
    </row>
    <row r="12" spans="1:22" ht="15" customHeight="1" thickBot="1">
      <c r="A12" s="889" t="s">
        <v>29</v>
      </c>
      <c r="B12" s="890"/>
      <c r="C12" s="890"/>
      <c r="D12" s="890"/>
      <c r="E12" s="890"/>
      <c r="F12" s="890"/>
      <c r="G12" s="890"/>
      <c r="H12" s="890"/>
      <c r="I12" s="890"/>
      <c r="J12" s="890"/>
      <c r="K12" s="890"/>
      <c r="L12" s="890"/>
      <c r="M12" s="890"/>
      <c r="N12" s="890"/>
      <c r="O12" s="890"/>
      <c r="P12" s="890"/>
      <c r="Q12" s="890"/>
      <c r="R12" s="890"/>
      <c r="S12" s="890"/>
      <c r="T12" s="890"/>
      <c r="U12" s="891"/>
      <c r="V12" s="14"/>
    </row>
    <row r="13" spans="1:22" ht="15" customHeight="1" thickBot="1">
      <c r="A13" s="5" t="s">
        <v>18</v>
      </c>
      <c r="B13" s="920" t="s">
        <v>37</v>
      </c>
      <c r="C13" s="920"/>
      <c r="D13" s="920"/>
      <c r="E13" s="920"/>
      <c r="F13" s="920"/>
      <c r="G13" s="920"/>
      <c r="H13" s="920"/>
      <c r="I13" s="920"/>
      <c r="J13" s="920"/>
      <c r="K13" s="920"/>
      <c r="L13" s="920"/>
      <c r="M13" s="920"/>
      <c r="N13" s="920"/>
      <c r="O13" s="920"/>
      <c r="P13" s="920"/>
      <c r="Q13" s="920"/>
      <c r="R13" s="920"/>
      <c r="S13" s="920"/>
      <c r="T13" s="920"/>
      <c r="U13" s="921"/>
      <c r="V13" s="14"/>
    </row>
    <row r="14" spans="1:22" ht="15" customHeight="1" thickBot="1">
      <c r="A14" s="6" t="s">
        <v>18</v>
      </c>
      <c r="B14" s="7" t="s">
        <v>18</v>
      </c>
      <c r="C14" s="884" t="s">
        <v>30</v>
      </c>
      <c r="D14" s="884"/>
      <c r="E14" s="884"/>
      <c r="F14" s="884"/>
      <c r="G14" s="884"/>
      <c r="H14" s="884"/>
      <c r="I14" s="884"/>
      <c r="J14" s="884"/>
      <c r="K14" s="884"/>
      <c r="L14" s="884"/>
      <c r="M14" s="884"/>
      <c r="N14" s="884"/>
      <c r="O14" s="884"/>
      <c r="P14" s="884"/>
      <c r="Q14" s="884"/>
      <c r="R14" s="884"/>
      <c r="S14" s="884"/>
      <c r="T14" s="884"/>
      <c r="U14" s="885"/>
      <c r="V14" s="14"/>
    </row>
    <row r="15" spans="1:22" ht="12" customHeight="1">
      <c r="A15" s="769" t="s">
        <v>18</v>
      </c>
      <c r="B15" s="772" t="s">
        <v>18</v>
      </c>
      <c r="C15" s="856" t="s">
        <v>56</v>
      </c>
      <c r="D15" s="859" t="s">
        <v>57</v>
      </c>
      <c r="E15" s="822" t="s">
        <v>62</v>
      </c>
      <c r="F15" s="922" t="s">
        <v>27</v>
      </c>
      <c r="G15" s="947" t="s">
        <v>25</v>
      </c>
      <c r="H15" s="935">
        <v>0</v>
      </c>
      <c r="I15" s="868">
        <v>0</v>
      </c>
      <c r="J15" s="868">
        <v>0</v>
      </c>
      <c r="K15" s="870">
        <v>0</v>
      </c>
      <c r="L15" s="852"/>
      <c r="M15" s="854"/>
      <c r="N15" s="854"/>
      <c r="O15" s="911"/>
      <c r="P15" s="843"/>
      <c r="Q15" s="838"/>
      <c r="R15" s="862" t="s">
        <v>55</v>
      </c>
      <c r="S15" s="896"/>
      <c r="T15" s="893"/>
      <c r="U15" s="928"/>
      <c r="V15" s="14"/>
    </row>
    <row r="16" spans="1:22" ht="18" customHeight="1">
      <c r="A16" s="770"/>
      <c r="B16" s="773"/>
      <c r="C16" s="857"/>
      <c r="D16" s="860"/>
      <c r="E16" s="845"/>
      <c r="F16" s="923"/>
      <c r="G16" s="948"/>
      <c r="H16" s="936"/>
      <c r="I16" s="869"/>
      <c r="J16" s="869"/>
      <c r="K16" s="871"/>
      <c r="L16" s="853"/>
      <c r="M16" s="855"/>
      <c r="N16" s="855"/>
      <c r="O16" s="912"/>
      <c r="P16" s="844"/>
      <c r="Q16" s="839"/>
      <c r="R16" s="863"/>
      <c r="S16" s="897"/>
      <c r="T16" s="894"/>
      <c r="U16" s="929"/>
      <c r="V16" s="14"/>
    </row>
    <row r="17" spans="1:22" ht="12" customHeight="1" thickBot="1">
      <c r="A17" s="770"/>
      <c r="B17" s="773"/>
      <c r="C17" s="857"/>
      <c r="D17" s="860"/>
      <c r="E17" s="845"/>
      <c r="F17" s="923"/>
      <c r="G17" s="104" t="s">
        <v>46</v>
      </c>
      <c r="H17" s="134">
        <v>3059000</v>
      </c>
      <c r="I17" s="146">
        <v>0</v>
      </c>
      <c r="J17" s="146"/>
      <c r="K17" s="167">
        <f>+H17</f>
        <v>3059000</v>
      </c>
      <c r="L17" s="276"/>
      <c r="M17" s="277"/>
      <c r="N17" s="277"/>
      <c r="O17" s="275"/>
      <c r="P17" s="94"/>
      <c r="Q17" s="216"/>
      <c r="R17" s="863"/>
      <c r="S17" s="898"/>
      <c r="T17" s="895"/>
      <c r="U17" s="930"/>
      <c r="V17" s="14"/>
    </row>
    <row r="18" spans="1:22" ht="21.75" customHeight="1" thickBot="1">
      <c r="A18" s="914"/>
      <c r="B18" s="934"/>
      <c r="C18" s="858"/>
      <c r="D18" s="861"/>
      <c r="E18" s="823"/>
      <c r="F18" s="924"/>
      <c r="G18" s="75" t="s">
        <v>13</v>
      </c>
      <c r="H18" s="168">
        <f>SUM(H15:H17)</f>
        <v>3059000</v>
      </c>
      <c r="I18" s="168">
        <f>SUM(I15:I17)</f>
        <v>0</v>
      </c>
      <c r="J18" s="168">
        <f>SUM(J15:J17)</f>
        <v>0</v>
      </c>
      <c r="K18" s="168">
        <f>SUM(K15:K17)</f>
        <v>3059000</v>
      </c>
      <c r="L18" s="168"/>
      <c r="M18" s="168"/>
      <c r="N18" s="168"/>
      <c r="O18" s="168"/>
      <c r="P18" s="169"/>
      <c r="Q18" s="217"/>
      <c r="R18" s="864"/>
      <c r="S18" s="62"/>
      <c r="T18" s="12"/>
      <c r="U18" s="15"/>
      <c r="V18" s="14"/>
    </row>
    <row r="19" spans="1:22" s="37" customFormat="1" ht="12" customHeight="1">
      <c r="A19" s="769" t="s">
        <v>18</v>
      </c>
      <c r="B19" s="772" t="s">
        <v>18</v>
      </c>
      <c r="C19" s="941" t="s">
        <v>119</v>
      </c>
      <c r="D19" s="944" t="s">
        <v>120</v>
      </c>
      <c r="E19" s="822" t="s">
        <v>40</v>
      </c>
      <c r="F19" s="922" t="s">
        <v>27</v>
      </c>
      <c r="G19" s="313" t="s">
        <v>33</v>
      </c>
      <c r="H19" s="170">
        <v>90000</v>
      </c>
      <c r="I19" s="171">
        <v>0</v>
      </c>
      <c r="J19" s="171">
        <v>0</v>
      </c>
      <c r="K19" s="210">
        <v>90000</v>
      </c>
      <c r="L19" s="170">
        <v>225000</v>
      </c>
      <c r="M19" s="171">
        <v>0</v>
      </c>
      <c r="N19" s="171">
        <v>0</v>
      </c>
      <c r="O19" s="210">
        <v>225000</v>
      </c>
      <c r="P19" s="92">
        <v>130000</v>
      </c>
      <c r="Q19" s="215">
        <v>150000</v>
      </c>
      <c r="R19" s="900" t="s">
        <v>60</v>
      </c>
      <c r="S19" s="896">
        <v>0</v>
      </c>
      <c r="T19" s="893">
        <v>0</v>
      </c>
      <c r="U19" s="963">
        <v>1</v>
      </c>
      <c r="V19" s="52"/>
    </row>
    <row r="20" spans="1:22" s="37" customFormat="1" ht="12" customHeight="1">
      <c r="A20" s="770"/>
      <c r="B20" s="773"/>
      <c r="C20" s="942"/>
      <c r="D20" s="945"/>
      <c r="E20" s="845"/>
      <c r="F20" s="923"/>
      <c r="G20" s="314" t="s">
        <v>25</v>
      </c>
      <c r="H20" s="20">
        <v>0</v>
      </c>
      <c r="I20" s="21">
        <v>0</v>
      </c>
      <c r="J20" s="21">
        <v>0</v>
      </c>
      <c r="K20" s="211">
        <v>0</v>
      </c>
      <c r="L20" s="20">
        <v>12000</v>
      </c>
      <c r="M20" s="21">
        <v>0</v>
      </c>
      <c r="N20" s="21">
        <v>0</v>
      </c>
      <c r="O20" s="211">
        <v>12000</v>
      </c>
      <c r="P20" s="27">
        <v>0</v>
      </c>
      <c r="Q20" s="218">
        <v>0</v>
      </c>
      <c r="R20" s="901"/>
      <c r="S20" s="897"/>
      <c r="T20" s="894"/>
      <c r="U20" s="964"/>
      <c r="V20" s="52"/>
    </row>
    <row r="21" spans="1:22" s="37" customFormat="1" ht="12" customHeight="1" thickBot="1">
      <c r="A21" s="770"/>
      <c r="B21" s="773"/>
      <c r="C21" s="942"/>
      <c r="D21" s="945"/>
      <c r="E21" s="845"/>
      <c r="F21" s="923"/>
      <c r="G21" s="315" t="s">
        <v>32</v>
      </c>
      <c r="H21" s="134">
        <v>0</v>
      </c>
      <c r="I21" s="146">
        <v>0</v>
      </c>
      <c r="J21" s="146">
        <v>0</v>
      </c>
      <c r="K21" s="167">
        <v>0</v>
      </c>
      <c r="L21" s="134">
        <v>0</v>
      </c>
      <c r="M21" s="146">
        <v>0</v>
      </c>
      <c r="N21" s="146">
        <v>0</v>
      </c>
      <c r="O21" s="167">
        <v>0</v>
      </c>
      <c r="P21" s="94">
        <v>0</v>
      </c>
      <c r="Q21" s="216">
        <v>0</v>
      </c>
      <c r="R21" s="901"/>
      <c r="S21" s="898"/>
      <c r="T21" s="895"/>
      <c r="U21" s="965"/>
      <c r="V21" s="52"/>
    </row>
    <row r="22" spans="1:22" s="37" customFormat="1" ht="23.25" customHeight="1" thickBot="1">
      <c r="A22" s="914"/>
      <c r="B22" s="934"/>
      <c r="C22" s="943"/>
      <c r="D22" s="946"/>
      <c r="E22" s="823"/>
      <c r="F22" s="924"/>
      <c r="G22" s="408" t="s">
        <v>13</v>
      </c>
      <c r="H22" s="409">
        <f>SUM(H19:H21)</f>
        <v>90000</v>
      </c>
      <c r="I22" s="409">
        <f>SUM(I19:I21)</f>
        <v>0</v>
      </c>
      <c r="J22" s="409">
        <f>SUM(J19:J21)</f>
        <v>0</v>
      </c>
      <c r="K22" s="409">
        <f>SUM(K19:K21)</f>
        <v>90000</v>
      </c>
      <c r="L22" s="409">
        <v>0</v>
      </c>
      <c r="M22" s="409">
        <v>0</v>
      </c>
      <c r="N22" s="409">
        <v>0</v>
      </c>
      <c r="O22" s="409">
        <v>0</v>
      </c>
      <c r="P22" s="410">
        <f>SUM(P19:P21)</f>
        <v>130000</v>
      </c>
      <c r="Q22" s="411">
        <f>SUM(Q19:Q21)</f>
        <v>150000</v>
      </c>
      <c r="R22" s="902"/>
      <c r="S22" s="412">
        <v>0</v>
      </c>
      <c r="T22" s="413">
        <v>0</v>
      </c>
      <c r="U22" s="414">
        <v>1</v>
      </c>
      <c r="V22" s="52"/>
    </row>
    <row r="23" spans="1:22" ht="19.5" customHeight="1">
      <c r="A23" s="738" t="s">
        <v>18</v>
      </c>
      <c r="B23" s="732" t="s">
        <v>18</v>
      </c>
      <c r="C23" s="735" t="s">
        <v>121</v>
      </c>
      <c r="D23" s="695" t="s">
        <v>79</v>
      </c>
      <c r="E23" s="744" t="s">
        <v>89</v>
      </c>
      <c r="F23" s="782" t="s">
        <v>81</v>
      </c>
      <c r="G23" s="72" t="s">
        <v>25</v>
      </c>
      <c r="H23" s="76">
        <v>0</v>
      </c>
      <c r="I23" s="63">
        <v>0</v>
      </c>
      <c r="J23" s="63">
        <v>0</v>
      </c>
      <c r="K23" s="212">
        <v>0</v>
      </c>
      <c r="L23" s="76"/>
      <c r="M23" s="63"/>
      <c r="N23" s="63"/>
      <c r="O23" s="212"/>
      <c r="P23" s="174"/>
      <c r="Q23" s="68"/>
      <c r="R23" s="968" t="s">
        <v>35</v>
      </c>
      <c r="S23" s="988"/>
      <c r="T23" s="757"/>
      <c r="U23" s="726"/>
      <c r="V23" s="14"/>
    </row>
    <row r="24" spans="1:22" ht="20.25" customHeight="1">
      <c r="A24" s="739"/>
      <c r="B24" s="733"/>
      <c r="C24" s="736"/>
      <c r="D24" s="696"/>
      <c r="E24" s="745"/>
      <c r="F24" s="783"/>
      <c r="G24" s="73" t="s">
        <v>114</v>
      </c>
      <c r="H24" s="201">
        <v>6415</v>
      </c>
      <c r="I24" s="48">
        <v>6415</v>
      </c>
      <c r="J24" s="48">
        <v>89</v>
      </c>
      <c r="K24" s="213">
        <v>6326</v>
      </c>
      <c r="L24" s="201"/>
      <c r="M24" s="48"/>
      <c r="N24" s="48"/>
      <c r="O24" s="213"/>
      <c r="P24" s="221"/>
      <c r="Q24" s="69"/>
      <c r="R24" s="969"/>
      <c r="S24" s="989"/>
      <c r="T24" s="984"/>
      <c r="U24" s="986"/>
      <c r="V24" s="14"/>
    </row>
    <row r="25" spans="1:22" ht="18.75" customHeight="1" thickBot="1">
      <c r="A25" s="739"/>
      <c r="B25" s="733"/>
      <c r="C25" s="736"/>
      <c r="D25" s="696"/>
      <c r="E25" s="745"/>
      <c r="F25" s="783"/>
      <c r="G25" s="74" t="s">
        <v>24</v>
      </c>
      <c r="H25" s="265">
        <v>11353</v>
      </c>
      <c r="I25" s="264">
        <v>1181</v>
      </c>
      <c r="J25" s="264">
        <v>0</v>
      </c>
      <c r="K25" s="214">
        <v>10173</v>
      </c>
      <c r="L25" s="576"/>
      <c r="M25" s="574"/>
      <c r="N25" s="574"/>
      <c r="O25" s="590"/>
      <c r="P25" s="575"/>
      <c r="Q25" s="415"/>
      <c r="R25" s="969"/>
      <c r="S25" s="990"/>
      <c r="T25" s="985"/>
      <c r="U25" s="987"/>
      <c r="V25" s="14"/>
    </row>
    <row r="26" spans="1:22" ht="21" customHeight="1" thickBot="1">
      <c r="A26" s="740"/>
      <c r="B26" s="734"/>
      <c r="C26" s="737"/>
      <c r="D26" s="697"/>
      <c r="E26" s="746"/>
      <c r="F26" s="940"/>
      <c r="G26" s="75" t="s">
        <v>13</v>
      </c>
      <c r="H26" s="66">
        <f>SUM(H23:H25)</f>
        <v>17768</v>
      </c>
      <c r="I26" s="591">
        <f>SUM(I23:I25)</f>
        <v>7596</v>
      </c>
      <c r="J26" s="591">
        <f>SUM(J23:J25)</f>
        <v>89</v>
      </c>
      <c r="K26" s="168">
        <f>SUM(K23:K25)</f>
        <v>16499</v>
      </c>
      <c r="L26" s="592"/>
      <c r="M26" s="592"/>
      <c r="N26" s="592"/>
      <c r="O26" s="502"/>
      <c r="P26" s="552"/>
      <c r="Q26" s="593"/>
      <c r="R26" s="970"/>
      <c r="S26" s="432"/>
      <c r="T26" s="433"/>
      <c r="U26" s="434"/>
      <c r="V26" s="14"/>
    </row>
    <row r="27" spans="1:22" ht="22.5" customHeight="1">
      <c r="A27" s="738" t="s">
        <v>18</v>
      </c>
      <c r="B27" s="732" t="s">
        <v>18</v>
      </c>
      <c r="C27" s="692" t="s">
        <v>157</v>
      </c>
      <c r="D27" s="695" t="s">
        <v>150</v>
      </c>
      <c r="E27" s="698" t="s">
        <v>163</v>
      </c>
      <c r="F27" s="701" t="s">
        <v>85</v>
      </c>
      <c r="G27" s="153" t="s">
        <v>25</v>
      </c>
      <c r="H27" s="184">
        <v>2500</v>
      </c>
      <c r="I27" s="63"/>
      <c r="J27" s="63"/>
      <c r="K27" s="212">
        <v>2500</v>
      </c>
      <c r="L27" s="76">
        <v>17618</v>
      </c>
      <c r="M27" s="63">
        <f>SUM(N27:O27)</f>
        <v>17618</v>
      </c>
      <c r="N27" s="63"/>
      <c r="O27" s="212">
        <v>17618</v>
      </c>
      <c r="P27" s="174"/>
      <c r="Q27" s="175"/>
      <c r="R27" s="708" t="s">
        <v>35</v>
      </c>
      <c r="S27" s="710">
        <v>1</v>
      </c>
      <c r="T27" s="713"/>
      <c r="U27" s="718"/>
      <c r="V27" s="3"/>
    </row>
    <row r="28" spans="1:22" ht="22.5" customHeight="1">
      <c r="A28" s="739"/>
      <c r="B28" s="733"/>
      <c r="C28" s="693"/>
      <c r="D28" s="696"/>
      <c r="E28" s="699"/>
      <c r="F28" s="701"/>
      <c r="G28" s="154" t="s">
        <v>33</v>
      </c>
      <c r="H28" s="209"/>
      <c r="I28" s="176"/>
      <c r="J28" s="176"/>
      <c r="K28" s="594"/>
      <c r="L28" s="595">
        <v>7085</v>
      </c>
      <c r="M28" s="176">
        <f>SUM(N28:O28)</f>
        <v>7085</v>
      </c>
      <c r="N28" s="176"/>
      <c r="O28" s="594">
        <v>7085</v>
      </c>
      <c r="P28" s="596"/>
      <c r="Q28" s="597"/>
      <c r="R28" s="709"/>
      <c r="S28" s="711"/>
      <c r="T28" s="714"/>
      <c r="U28" s="719"/>
      <c r="V28" s="3"/>
    </row>
    <row r="29" spans="1:22" ht="22.5" customHeight="1" thickBot="1">
      <c r="A29" s="739"/>
      <c r="B29" s="733"/>
      <c r="C29" s="693"/>
      <c r="D29" s="696"/>
      <c r="E29" s="699"/>
      <c r="F29" s="701"/>
      <c r="G29" s="155" t="s">
        <v>24</v>
      </c>
      <c r="H29" s="204"/>
      <c r="I29" s="224"/>
      <c r="J29" s="224"/>
      <c r="K29" s="598"/>
      <c r="L29" s="223">
        <v>80297</v>
      </c>
      <c r="M29" s="224">
        <f>SUM(N29:O29)</f>
        <v>80297</v>
      </c>
      <c r="N29" s="224"/>
      <c r="O29" s="598">
        <v>80297</v>
      </c>
      <c r="P29" s="226"/>
      <c r="Q29" s="232"/>
      <c r="R29" s="709"/>
      <c r="S29" s="712"/>
      <c r="T29" s="715"/>
      <c r="U29" s="720"/>
      <c r="V29" s="3"/>
    </row>
    <row r="30" spans="1:22" ht="22.5" customHeight="1" thickBot="1">
      <c r="A30" s="740"/>
      <c r="B30" s="734"/>
      <c r="C30" s="694"/>
      <c r="D30" s="697"/>
      <c r="E30" s="700"/>
      <c r="F30" s="702"/>
      <c r="G30" s="75" t="s">
        <v>13</v>
      </c>
      <c r="H30" s="208">
        <f t="shared" ref="H30:O30" si="0">SUM(H27:H29)</f>
        <v>2500</v>
      </c>
      <c r="I30" s="599">
        <f t="shared" si="0"/>
        <v>0</v>
      </c>
      <c r="J30" s="599">
        <f t="shared" si="0"/>
        <v>0</v>
      </c>
      <c r="K30" s="600">
        <f t="shared" si="0"/>
        <v>2500</v>
      </c>
      <c r="L30" s="599">
        <f t="shared" si="0"/>
        <v>105000</v>
      </c>
      <c r="M30" s="599">
        <f t="shared" si="0"/>
        <v>105000</v>
      </c>
      <c r="N30" s="599"/>
      <c r="O30" s="600">
        <f t="shared" si="0"/>
        <v>105000</v>
      </c>
      <c r="P30" s="552"/>
      <c r="Q30" s="553"/>
      <c r="R30" s="709"/>
      <c r="S30" s="156">
        <v>1</v>
      </c>
      <c r="T30" s="157"/>
      <c r="U30" s="158"/>
      <c r="V30" s="3"/>
    </row>
    <row r="31" spans="1:22" ht="16.5" customHeight="1">
      <c r="A31" s="738" t="s">
        <v>18</v>
      </c>
      <c r="B31" s="732" t="s">
        <v>18</v>
      </c>
      <c r="C31" s="692" t="s">
        <v>123</v>
      </c>
      <c r="D31" s="695" t="s">
        <v>99</v>
      </c>
      <c r="E31" s="698" t="s">
        <v>40</v>
      </c>
      <c r="F31" s="701" t="s">
        <v>85</v>
      </c>
      <c r="G31" s="153" t="s">
        <v>25</v>
      </c>
      <c r="H31" s="184">
        <v>18000</v>
      </c>
      <c r="I31" s="63">
        <v>0</v>
      </c>
      <c r="J31" s="63">
        <v>376</v>
      </c>
      <c r="K31" s="212">
        <v>17624</v>
      </c>
      <c r="L31" s="76"/>
      <c r="M31" s="63"/>
      <c r="N31" s="63"/>
      <c r="O31" s="212"/>
      <c r="P31" s="174"/>
      <c r="Q31" s="175"/>
      <c r="R31" s="708" t="s">
        <v>35</v>
      </c>
      <c r="S31" s="710"/>
      <c r="T31" s="713"/>
      <c r="U31" s="718"/>
      <c r="V31" s="3"/>
    </row>
    <row r="32" spans="1:22" ht="16.5" customHeight="1">
      <c r="A32" s="739"/>
      <c r="B32" s="733"/>
      <c r="C32" s="693"/>
      <c r="D32" s="696"/>
      <c r="E32" s="699"/>
      <c r="F32" s="701"/>
      <c r="G32" s="566" t="s">
        <v>114</v>
      </c>
      <c r="H32" s="207">
        <v>102</v>
      </c>
      <c r="I32" s="176"/>
      <c r="J32" s="176"/>
      <c r="K32" s="176">
        <v>102</v>
      </c>
      <c r="L32" s="176"/>
      <c r="M32" s="176"/>
      <c r="N32" s="176"/>
      <c r="O32" s="176"/>
      <c r="P32" s="176"/>
      <c r="Q32" s="176"/>
      <c r="R32" s="709"/>
      <c r="S32" s="711"/>
      <c r="T32" s="714"/>
      <c r="U32" s="719"/>
      <c r="V32" s="3"/>
    </row>
    <row r="33" spans="1:22" ht="16.5" customHeight="1">
      <c r="A33" s="739"/>
      <c r="B33" s="733"/>
      <c r="C33" s="693"/>
      <c r="D33" s="696"/>
      <c r="E33" s="699"/>
      <c r="F33" s="701"/>
      <c r="G33" s="566" t="s">
        <v>33</v>
      </c>
      <c r="H33" s="207">
        <v>1428</v>
      </c>
      <c r="I33" s="176">
        <v>0</v>
      </c>
      <c r="J33" s="176">
        <v>149</v>
      </c>
      <c r="K33" s="176">
        <v>1279</v>
      </c>
      <c r="L33" s="176"/>
      <c r="M33" s="176"/>
      <c r="N33" s="176"/>
      <c r="O33" s="176"/>
      <c r="P33" s="176"/>
      <c r="Q33" s="176"/>
      <c r="R33" s="709"/>
      <c r="S33" s="711"/>
      <c r="T33" s="714"/>
      <c r="U33" s="719"/>
      <c r="V33" s="3"/>
    </row>
    <row r="34" spans="1:22" ht="24" customHeight="1" thickBot="1">
      <c r="A34" s="739"/>
      <c r="B34" s="733"/>
      <c r="C34" s="693"/>
      <c r="D34" s="696"/>
      <c r="E34" s="699"/>
      <c r="F34" s="701"/>
      <c r="G34" s="155" t="s">
        <v>24</v>
      </c>
      <c r="H34" s="204">
        <v>16180</v>
      </c>
      <c r="I34" s="224">
        <v>0</v>
      </c>
      <c r="J34" s="224">
        <v>377</v>
      </c>
      <c r="K34" s="601">
        <v>15803</v>
      </c>
      <c r="L34" s="223"/>
      <c r="M34" s="224"/>
      <c r="N34" s="224"/>
      <c r="O34" s="601"/>
      <c r="P34" s="226"/>
      <c r="Q34" s="232"/>
      <c r="R34" s="709"/>
      <c r="S34" s="712"/>
      <c r="T34" s="715"/>
      <c r="U34" s="720"/>
      <c r="V34" s="3"/>
    </row>
    <row r="35" spans="1:22" ht="16.5" customHeight="1" thickBot="1">
      <c r="A35" s="740"/>
      <c r="B35" s="734"/>
      <c r="C35" s="694"/>
      <c r="D35" s="697"/>
      <c r="E35" s="700"/>
      <c r="F35" s="702"/>
      <c r="G35" s="75" t="s">
        <v>13</v>
      </c>
      <c r="H35" s="205">
        <f>SUM(H31:H34)</f>
        <v>35710</v>
      </c>
      <c r="I35" s="602">
        <f>SUM(I31:I34)</f>
        <v>0</v>
      </c>
      <c r="J35" s="602">
        <f>SUM(J31:J34)</f>
        <v>902</v>
      </c>
      <c r="K35" s="603">
        <f>SUM(K31:K34)</f>
        <v>34808</v>
      </c>
      <c r="L35" s="604"/>
      <c r="M35" s="604"/>
      <c r="N35" s="604"/>
      <c r="O35" s="605"/>
      <c r="P35" s="552"/>
      <c r="Q35" s="553"/>
      <c r="R35" s="709"/>
      <c r="S35" s="430"/>
      <c r="T35" s="429"/>
      <c r="U35" s="431"/>
      <c r="V35" s="3"/>
    </row>
    <row r="36" spans="1:22" ht="16.5" customHeight="1">
      <c r="A36" s="738" t="s">
        <v>18</v>
      </c>
      <c r="B36" s="732" t="s">
        <v>18</v>
      </c>
      <c r="C36" s="692" t="s">
        <v>124</v>
      </c>
      <c r="D36" s="695" t="s">
        <v>100</v>
      </c>
      <c r="E36" s="698" t="s">
        <v>40</v>
      </c>
      <c r="F36" s="701" t="s">
        <v>85</v>
      </c>
      <c r="G36" s="153" t="s">
        <v>114</v>
      </c>
      <c r="H36" s="184">
        <v>2651</v>
      </c>
      <c r="I36" s="63"/>
      <c r="J36" s="63">
        <v>22</v>
      </c>
      <c r="K36" s="212">
        <v>2629</v>
      </c>
      <c r="L36" s="76"/>
      <c r="M36" s="63"/>
      <c r="N36" s="63"/>
      <c r="O36" s="212"/>
      <c r="P36" s="174"/>
      <c r="Q36" s="175"/>
      <c r="R36" s="953" t="s">
        <v>35</v>
      </c>
      <c r="S36" s="713"/>
      <c r="T36" s="713"/>
      <c r="U36" s="713"/>
      <c r="V36" s="3"/>
    </row>
    <row r="37" spans="1:22" ht="16.5" customHeight="1">
      <c r="A37" s="739"/>
      <c r="B37" s="733"/>
      <c r="C37" s="693"/>
      <c r="D37" s="696"/>
      <c r="E37" s="699"/>
      <c r="F37" s="701"/>
      <c r="G37" s="154" t="s">
        <v>33</v>
      </c>
      <c r="H37" s="665">
        <v>146</v>
      </c>
      <c r="I37" s="666"/>
      <c r="J37" s="666">
        <v>22</v>
      </c>
      <c r="K37" s="667">
        <v>124</v>
      </c>
      <c r="L37" s="180"/>
      <c r="M37" s="666"/>
      <c r="N37" s="666"/>
      <c r="O37" s="667"/>
      <c r="P37" s="596"/>
      <c r="Q37" s="597"/>
      <c r="R37" s="954"/>
      <c r="S37" s="714"/>
      <c r="T37" s="714"/>
      <c r="U37" s="714"/>
      <c r="V37" s="3"/>
    </row>
    <row r="38" spans="1:22" ht="16.5" customHeight="1" thickBot="1">
      <c r="A38" s="739"/>
      <c r="B38" s="733"/>
      <c r="C38" s="693"/>
      <c r="D38" s="696"/>
      <c r="E38" s="699"/>
      <c r="F38" s="701"/>
      <c r="G38" s="155" t="s">
        <v>24</v>
      </c>
      <c r="H38" s="204">
        <v>1888</v>
      </c>
      <c r="I38" s="224"/>
      <c r="J38" s="224">
        <v>270</v>
      </c>
      <c r="K38" s="598">
        <v>1618</v>
      </c>
      <c r="L38" s="350"/>
      <c r="M38" s="351"/>
      <c r="N38" s="351"/>
      <c r="O38" s="606"/>
      <c r="P38" s="575"/>
      <c r="Q38" s="396"/>
      <c r="R38" s="954"/>
      <c r="S38" s="715"/>
      <c r="T38" s="715"/>
      <c r="U38" s="715"/>
      <c r="V38" s="3"/>
    </row>
    <row r="39" spans="1:22" ht="18.75" customHeight="1" thickBot="1">
      <c r="A39" s="740"/>
      <c r="B39" s="734"/>
      <c r="C39" s="694"/>
      <c r="D39" s="697"/>
      <c r="E39" s="700"/>
      <c r="F39" s="702"/>
      <c r="G39" s="75" t="s">
        <v>13</v>
      </c>
      <c r="H39" s="206">
        <f>SUM(H36:H38)</f>
        <v>4685</v>
      </c>
      <c r="I39" s="607">
        <f>SUM(I36:I38)</f>
        <v>0</v>
      </c>
      <c r="J39" s="607">
        <f>SUM(J36:J38)</f>
        <v>314</v>
      </c>
      <c r="K39" s="608">
        <f>SUM(K36:K38)</f>
        <v>4371</v>
      </c>
      <c r="L39" s="609"/>
      <c r="M39" s="609"/>
      <c r="N39" s="609"/>
      <c r="O39" s="610"/>
      <c r="P39" s="552"/>
      <c r="Q39" s="553"/>
      <c r="R39" s="954"/>
      <c r="S39" s="429"/>
      <c r="T39" s="429"/>
      <c r="U39" s="429"/>
      <c r="V39" s="3"/>
    </row>
    <row r="40" spans="1:22" s="323" customFormat="1" ht="16.5" customHeight="1">
      <c r="A40" s="738" t="s">
        <v>18</v>
      </c>
      <c r="B40" s="732" t="s">
        <v>18</v>
      </c>
      <c r="C40" s="741" t="s">
        <v>125</v>
      </c>
      <c r="D40" s="803" t="s">
        <v>109</v>
      </c>
      <c r="E40" s="684" t="s">
        <v>40</v>
      </c>
      <c r="F40" s="687" t="s">
        <v>85</v>
      </c>
      <c r="G40" s="387" t="s">
        <v>25</v>
      </c>
      <c r="H40" s="388">
        <f>+K40</f>
        <v>27299</v>
      </c>
      <c r="I40" s="339">
        <v>0</v>
      </c>
      <c r="J40" s="339">
        <v>0</v>
      </c>
      <c r="K40" s="611">
        <v>27299</v>
      </c>
      <c r="L40" s="338"/>
      <c r="M40" s="339"/>
      <c r="N40" s="339"/>
      <c r="O40" s="611"/>
      <c r="P40" s="389"/>
      <c r="Q40" s="342"/>
      <c r="R40" s="951" t="s">
        <v>104</v>
      </c>
      <c r="S40" s="721"/>
      <c r="T40" s="759"/>
      <c r="U40" s="716"/>
      <c r="V40" s="322"/>
    </row>
    <row r="41" spans="1:22" s="323" customFormat="1" ht="16.5" customHeight="1" thickBot="1">
      <c r="A41" s="739"/>
      <c r="B41" s="733"/>
      <c r="C41" s="742"/>
      <c r="D41" s="804"/>
      <c r="E41" s="685"/>
      <c r="F41" s="687"/>
      <c r="G41" s="419" t="s">
        <v>24</v>
      </c>
      <c r="H41" s="420">
        <f>+K41</f>
        <v>63397</v>
      </c>
      <c r="I41" s="574">
        <v>0</v>
      </c>
      <c r="J41" s="574">
        <v>0</v>
      </c>
      <c r="K41" s="590">
        <v>63397</v>
      </c>
      <c r="L41" s="612"/>
      <c r="M41" s="574"/>
      <c r="N41" s="574"/>
      <c r="O41" s="590"/>
      <c r="P41" s="575"/>
      <c r="Q41" s="333"/>
      <c r="R41" s="952"/>
      <c r="S41" s="722"/>
      <c r="T41" s="752"/>
      <c r="U41" s="717"/>
      <c r="V41" s="322"/>
    </row>
    <row r="42" spans="1:22" s="323" customFormat="1" ht="18.75" customHeight="1" thickBot="1">
      <c r="A42" s="740"/>
      <c r="B42" s="734"/>
      <c r="C42" s="743"/>
      <c r="D42" s="805"/>
      <c r="E42" s="760"/>
      <c r="F42" s="808"/>
      <c r="G42" s="424" t="s">
        <v>13</v>
      </c>
      <c r="H42" s="425">
        <f>SUM(H40:H41)</f>
        <v>90696</v>
      </c>
      <c r="I42" s="613">
        <f>SUM(I40:I41)</f>
        <v>0</v>
      </c>
      <c r="J42" s="613">
        <f>SUM(J40:J41)</f>
        <v>0</v>
      </c>
      <c r="K42" s="409">
        <f>SUM(K40:K41)</f>
        <v>90696</v>
      </c>
      <c r="L42" s="613"/>
      <c r="M42" s="613"/>
      <c r="N42" s="613"/>
      <c r="O42" s="409"/>
      <c r="P42" s="410"/>
      <c r="Q42" s="614"/>
      <c r="R42" s="952"/>
      <c r="S42" s="435"/>
      <c r="T42" s="413"/>
      <c r="U42" s="414"/>
      <c r="V42" s="322"/>
    </row>
    <row r="43" spans="1:22" ht="18.75" customHeight="1">
      <c r="A43" s="738" t="s">
        <v>18</v>
      </c>
      <c r="B43" s="732" t="s">
        <v>18</v>
      </c>
      <c r="C43" s="692" t="s">
        <v>178</v>
      </c>
      <c r="D43" s="695" t="s">
        <v>149</v>
      </c>
      <c r="E43" s="744" t="s">
        <v>40</v>
      </c>
      <c r="F43" s="836" t="s">
        <v>85</v>
      </c>
      <c r="G43" s="72" t="s">
        <v>25</v>
      </c>
      <c r="H43" s="583">
        <v>21785</v>
      </c>
      <c r="I43" s="584"/>
      <c r="J43" s="584"/>
      <c r="K43" s="585">
        <v>21785</v>
      </c>
      <c r="L43" s="615"/>
      <c r="M43" s="63"/>
      <c r="N43" s="63"/>
      <c r="O43" s="212"/>
      <c r="P43" s="174"/>
      <c r="Q43" s="219"/>
      <c r="R43" s="971" t="s">
        <v>104</v>
      </c>
      <c r="S43" s="799">
        <v>1</v>
      </c>
      <c r="T43" s="757"/>
      <c r="U43" s="726"/>
      <c r="V43" s="3"/>
    </row>
    <row r="44" spans="1:22" ht="18.75" customHeight="1" thickBot="1">
      <c r="A44" s="739"/>
      <c r="B44" s="733"/>
      <c r="C44" s="693"/>
      <c r="D44" s="696"/>
      <c r="E44" s="745"/>
      <c r="F44" s="836"/>
      <c r="G44" s="80" t="s">
        <v>46</v>
      </c>
      <c r="H44" s="586">
        <v>74000</v>
      </c>
      <c r="I44" s="587"/>
      <c r="J44" s="587"/>
      <c r="K44" s="588">
        <v>74000</v>
      </c>
      <c r="L44" s="616"/>
      <c r="M44" s="264"/>
      <c r="N44" s="264"/>
      <c r="O44" s="214"/>
      <c r="P44" s="179"/>
      <c r="Q44" s="220"/>
      <c r="R44" s="972"/>
      <c r="S44" s="800"/>
      <c r="T44" s="758"/>
      <c r="U44" s="727"/>
      <c r="V44" s="3"/>
    </row>
    <row r="45" spans="1:22" ht="18.75" customHeight="1" thickBot="1">
      <c r="A45" s="740"/>
      <c r="B45" s="734"/>
      <c r="C45" s="694"/>
      <c r="D45" s="697"/>
      <c r="E45" s="746"/>
      <c r="F45" s="837"/>
      <c r="G45" s="81" t="s">
        <v>13</v>
      </c>
      <c r="H45" s="589">
        <v>95785</v>
      </c>
      <c r="I45" s="617">
        <v>0</v>
      </c>
      <c r="J45" s="617">
        <v>0</v>
      </c>
      <c r="K45" s="618">
        <v>95785</v>
      </c>
      <c r="L45" s="591"/>
      <c r="M45" s="591"/>
      <c r="N45" s="591"/>
      <c r="O45" s="168"/>
      <c r="P45" s="169"/>
      <c r="Q45" s="619"/>
      <c r="R45" s="972"/>
      <c r="S45" s="51">
        <v>1</v>
      </c>
      <c r="T45" s="12"/>
      <c r="U45" s="15"/>
      <c r="V45" s="3"/>
    </row>
    <row r="46" spans="1:22" ht="15" customHeight="1" thickBot="1">
      <c r="A46" s="6" t="s">
        <v>18</v>
      </c>
      <c r="B46" s="7" t="s">
        <v>18</v>
      </c>
      <c r="C46" s="978" t="s">
        <v>14</v>
      </c>
      <c r="D46" s="978"/>
      <c r="E46" s="978"/>
      <c r="F46" s="978"/>
      <c r="G46" s="46" t="s">
        <v>13</v>
      </c>
      <c r="H46" s="47">
        <f>SUM(H45,H42,H39,H35,H30,H26,H22,H18)</f>
        <v>3396144</v>
      </c>
      <c r="I46" s="620">
        <f t="shared" ref="I46:K46" si="1">SUM(I45,I42,I39,I35,I30,I26,I22,I18)</f>
        <v>7596</v>
      </c>
      <c r="J46" s="620">
        <f t="shared" si="1"/>
        <v>1305</v>
      </c>
      <c r="K46" s="620">
        <f t="shared" si="1"/>
        <v>3393659</v>
      </c>
      <c r="L46" s="620">
        <f>SUM(L45+L42+L39+L35+L30+L26+L22+L18)</f>
        <v>105000</v>
      </c>
      <c r="M46" s="620">
        <f t="shared" ref="M46:Q46" si="2">SUM(M45+M42+M39+M35+M30+M26+M22+M18)</f>
        <v>105000</v>
      </c>
      <c r="N46" s="620">
        <f t="shared" si="2"/>
        <v>0</v>
      </c>
      <c r="O46" s="620">
        <f t="shared" si="2"/>
        <v>105000</v>
      </c>
      <c r="P46" s="620">
        <f t="shared" si="2"/>
        <v>130000</v>
      </c>
      <c r="Q46" s="620">
        <f t="shared" si="2"/>
        <v>150000</v>
      </c>
      <c r="R46" s="58"/>
      <c r="S46" s="47"/>
      <c r="T46" s="47"/>
      <c r="U46" s="58"/>
      <c r="V46" s="3"/>
    </row>
    <row r="47" spans="1:22" ht="17.25" customHeight="1" thickBot="1">
      <c r="A47" s="190"/>
      <c r="B47" s="191"/>
      <c r="C47" s="192"/>
      <c r="D47" s="193"/>
      <c r="E47" s="194"/>
      <c r="F47" s="200"/>
      <c r="G47" s="108"/>
      <c r="H47" s="103"/>
      <c r="I47" s="109"/>
      <c r="J47" s="109"/>
      <c r="K47" s="84"/>
      <c r="L47" s="103"/>
      <c r="M47" s="109"/>
      <c r="N47" s="109"/>
      <c r="O47" s="84"/>
      <c r="P47" s="102"/>
      <c r="Q47" s="110"/>
      <c r="R47" s="196"/>
      <c r="S47" s="111"/>
      <c r="T47" s="112"/>
      <c r="U47" s="113"/>
      <c r="V47" s="3"/>
    </row>
    <row r="48" spans="1:22" ht="21.75" customHeight="1" thickBot="1">
      <c r="A48" s="6" t="s">
        <v>18</v>
      </c>
      <c r="B48" s="60" t="s">
        <v>19</v>
      </c>
      <c r="C48" s="979" t="s">
        <v>103</v>
      </c>
      <c r="D48" s="884"/>
      <c r="E48" s="884"/>
      <c r="F48" s="884"/>
      <c r="G48" s="884"/>
      <c r="H48" s="884"/>
      <c r="I48" s="884"/>
      <c r="J48" s="884"/>
      <c r="K48" s="884"/>
      <c r="L48" s="884"/>
      <c r="M48" s="884"/>
      <c r="N48" s="884"/>
      <c r="O48" s="884"/>
      <c r="P48" s="884"/>
      <c r="Q48" s="884"/>
      <c r="R48" s="884"/>
      <c r="S48" s="884"/>
      <c r="T48" s="885"/>
      <c r="U48" s="47"/>
    </row>
    <row r="49" spans="1:26" ht="18.75" customHeight="1">
      <c r="A49" s="738" t="s">
        <v>18</v>
      </c>
      <c r="B49" s="732" t="s">
        <v>19</v>
      </c>
      <c r="C49" s="692" t="s">
        <v>47</v>
      </c>
      <c r="D49" s="706" t="s">
        <v>54</v>
      </c>
      <c r="E49" s="744" t="s">
        <v>42</v>
      </c>
      <c r="F49" s="835" t="s">
        <v>39</v>
      </c>
      <c r="G49" s="78" t="s">
        <v>25</v>
      </c>
      <c r="H49" s="24">
        <v>0</v>
      </c>
      <c r="I49" s="61"/>
      <c r="J49" s="61"/>
      <c r="K49" s="25">
        <v>0</v>
      </c>
      <c r="L49" s="24">
        <v>40000</v>
      </c>
      <c r="M49" s="61"/>
      <c r="N49" s="61"/>
      <c r="O49" s="25">
        <v>40000</v>
      </c>
      <c r="P49" s="26"/>
      <c r="Q49" s="26"/>
      <c r="R49" s="968" t="s">
        <v>61</v>
      </c>
      <c r="S49" s="992">
        <v>1</v>
      </c>
      <c r="T49" s="981"/>
      <c r="U49" s="928"/>
      <c r="V49" s="3"/>
    </row>
    <row r="50" spans="1:26" ht="18.75" customHeight="1">
      <c r="A50" s="739"/>
      <c r="B50" s="733"/>
      <c r="C50" s="693"/>
      <c r="D50" s="775"/>
      <c r="E50" s="745"/>
      <c r="F50" s="836"/>
      <c r="G50" s="148" t="s">
        <v>33</v>
      </c>
      <c r="H50" s="149">
        <v>271000</v>
      </c>
      <c r="I50" s="150">
        <v>0</v>
      </c>
      <c r="J50" s="150">
        <v>0</v>
      </c>
      <c r="K50" s="151">
        <v>271000</v>
      </c>
      <c r="L50" s="149">
        <v>0</v>
      </c>
      <c r="M50" s="150"/>
      <c r="N50" s="150"/>
      <c r="O50" s="151">
        <v>0</v>
      </c>
      <c r="P50" s="152"/>
      <c r="Q50" s="152"/>
      <c r="R50" s="969"/>
      <c r="S50" s="993"/>
      <c r="T50" s="982"/>
      <c r="U50" s="929"/>
      <c r="V50" s="3"/>
    </row>
    <row r="51" spans="1:26" ht="18.75" customHeight="1" thickBot="1">
      <c r="A51" s="739"/>
      <c r="B51" s="733"/>
      <c r="C51" s="693"/>
      <c r="D51" s="775"/>
      <c r="E51" s="745"/>
      <c r="F51" s="836"/>
      <c r="G51" s="79" t="s">
        <v>32</v>
      </c>
      <c r="H51" s="87">
        <v>0</v>
      </c>
      <c r="I51" s="88"/>
      <c r="J51" s="88"/>
      <c r="K51" s="89">
        <v>0</v>
      </c>
      <c r="L51" s="87">
        <v>0</v>
      </c>
      <c r="M51" s="88"/>
      <c r="N51" s="88"/>
      <c r="O51" s="89">
        <v>0</v>
      </c>
      <c r="P51" s="85"/>
      <c r="Q51" s="86"/>
      <c r="R51" s="969"/>
      <c r="S51" s="994"/>
      <c r="T51" s="983"/>
      <c r="U51" s="930"/>
      <c r="V51" s="3"/>
    </row>
    <row r="52" spans="1:26" ht="16.5" customHeight="1" thickBot="1">
      <c r="A52" s="740"/>
      <c r="B52" s="734"/>
      <c r="C52" s="694"/>
      <c r="D52" s="707"/>
      <c r="E52" s="746"/>
      <c r="F52" s="837"/>
      <c r="G52" s="64" t="s">
        <v>13</v>
      </c>
      <c r="H52" s="65">
        <f>SUM(H49:H51)</f>
        <v>271000</v>
      </c>
      <c r="I52" s="65">
        <f>SUM(I49:I51)</f>
        <v>0</v>
      </c>
      <c r="J52" s="65">
        <f>SUM(J49:J51)</f>
        <v>0</v>
      </c>
      <c r="K52" s="67">
        <f>SUM(K49:K51)</f>
        <v>271000</v>
      </c>
      <c r="L52" s="168">
        <f>SUM(L49:L51)</f>
        <v>40000</v>
      </c>
      <c r="M52" s="168">
        <f t="shared" ref="M52:O52" si="3">SUM(M49:M51)</f>
        <v>0</v>
      </c>
      <c r="N52" s="168">
        <f t="shared" si="3"/>
        <v>0</v>
      </c>
      <c r="O52" s="168">
        <f t="shared" si="3"/>
        <v>40000</v>
      </c>
      <c r="P52" s="66"/>
      <c r="Q52" s="67"/>
      <c r="R52" s="970"/>
      <c r="S52" s="16"/>
      <c r="T52" s="16"/>
      <c r="U52" s="49"/>
      <c r="V52" s="14"/>
      <c r="W52" s="1" t="s">
        <v>63</v>
      </c>
    </row>
    <row r="53" spans="1:26" ht="18" customHeight="1">
      <c r="A53" s="738" t="s">
        <v>18</v>
      </c>
      <c r="B53" s="732" t="s">
        <v>19</v>
      </c>
      <c r="C53" s="741" t="s">
        <v>27</v>
      </c>
      <c r="D53" s="761" t="s">
        <v>105</v>
      </c>
      <c r="E53" s="684" t="s">
        <v>158</v>
      </c>
      <c r="F53" s="686" t="s">
        <v>26</v>
      </c>
      <c r="G53" s="387" t="s">
        <v>24</v>
      </c>
      <c r="H53" s="338">
        <v>35905</v>
      </c>
      <c r="I53" s="338">
        <v>35905</v>
      </c>
      <c r="J53" s="339">
        <v>0</v>
      </c>
      <c r="K53" s="340">
        <v>0</v>
      </c>
      <c r="L53" s="338">
        <v>41771.5</v>
      </c>
      <c r="M53" s="338">
        <v>8395</v>
      </c>
      <c r="N53" s="339">
        <v>8395</v>
      </c>
      <c r="O53" s="340">
        <v>33377</v>
      </c>
      <c r="P53" s="389"/>
      <c r="Q53" s="395"/>
      <c r="R53" s="973" t="s">
        <v>151</v>
      </c>
      <c r="S53" s="723">
        <v>800</v>
      </c>
      <c r="T53" s="723">
        <v>0</v>
      </c>
      <c r="U53" s="682">
        <v>0</v>
      </c>
      <c r="V53" s="3"/>
      <c r="W53" s="756"/>
      <c r="X53" s="756"/>
      <c r="Y53" s="756"/>
      <c r="Z53" s="756"/>
    </row>
    <row r="54" spans="1:26" ht="15.75" customHeight="1">
      <c r="A54" s="739"/>
      <c r="B54" s="733"/>
      <c r="C54" s="742"/>
      <c r="D54" s="762"/>
      <c r="E54" s="685"/>
      <c r="F54" s="687"/>
      <c r="G54" s="419" t="s">
        <v>33</v>
      </c>
      <c r="H54" s="362">
        <v>3168</v>
      </c>
      <c r="I54" s="362">
        <v>7000</v>
      </c>
      <c r="J54" s="326">
        <v>0</v>
      </c>
      <c r="K54" s="346">
        <v>0</v>
      </c>
      <c r="L54" s="362">
        <v>4295</v>
      </c>
      <c r="M54" s="362">
        <v>4295</v>
      </c>
      <c r="N54" s="326">
        <v>741</v>
      </c>
      <c r="O54" s="346">
        <v>3554</v>
      </c>
      <c r="P54" s="381"/>
      <c r="Q54" s="436"/>
      <c r="R54" s="974"/>
      <c r="S54" s="724"/>
      <c r="T54" s="724"/>
      <c r="U54" s="683"/>
      <c r="V54" s="3"/>
    </row>
    <row r="55" spans="1:26" ht="16.5" customHeight="1" thickBot="1">
      <c r="A55" s="739"/>
      <c r="B55" s="733"/>
      <c r="C55" s="742"/>
      <c r="D55" s="762"/>
      <c r="E55" s="685"/>
      <c r="F55" s="687"/>
      <c r="G55" s="364" t="s">
        <v>25</v>
      </c>
      <c r="H55" s="437">
        <v>3168</v>
      </c>
      <c r="I55" s="332">
        <f>H55</f>
        <v>3168</v>
      </c>
      <c r="J55" s="332">
        <v>0</v>
      </c>
      <c r="K55" s="391">
        <v>0</v>
      </c>
      <c r="L55" s="621">
        <v>5795</v>
      </c>
      <c r="M55" s="574">
        <v>5795</v>
      </c>
      <c r="N55" s="574">
        <v>741</v>
      </c>
      <c r="O55" s="573">
        <v>5054</v>
      </c>
      <c r="P55" s="392"/>
      <c r="Q55" s="396"/>
      <c r="R55" s="974"/>
      <c r="S55" s="724"/>
      <c r="T55" s="724"/>
      <c r="U55" s="683"/>
      <c r="V55" s="3"/>
    </row>
    <row r="56" spans="1:26" ht="16.5" customHeight="1" thickBot="1">
      <c r="A56" s="740"/>
      <c r="B56" s="734"/>
      <c r="C56" s="743"/>
      <c r="D56" s="763"/>
      <c r="E56" s="760"/>
      <c r="F56" s="808"/>
      <c r="G56" s="450" t="s">
        <v>13</v>
      </c>
      <c r="H56" s="425">
        <f t="shared" ref="H56:O56" si="4">SUM(H53:H55)</f>
        <v>42241</v>
      </c>
      <c r="I56" s="425">
        <f t="shared" si="4"/>
        <v>46073</v>
      </c>
      <c r="J56" s="425">
        <f t="shared" si="4"/>
        <v>0</v>
      </c>
      <c r="K56" s="427">
        <f t="shared" si="4"/>
        <v>0</v>
      </c>
      <c r="L56" s="613">
        <f t="shared" si="4"/>
        <v>51861.5</v>
      </c>
      <c r="M56" s="613">
        <f t="shared" si="4"/>
        <v>18485</v>
      </c>
      <c r="N56" s="613">
        <f t="shared" si="4"/>
        <v>9877</v>
      </c>
      <c r="O56" s="410">
        <f t="shared" si="4"/>
        <v>41985</v>
      </c>
      <c r="P56" s="427"/>
      <c r="Q56" s="451"/>
      <c r="R56" s="975"/>
      <c r="S56" s="438">
        <v>800</v>
      </c>
      <c r="T56" s="438">
        <v>0</v>
      </c>
      <c r="U56" s="439">
        <v>0</v>
      </c>
      <c r="V56" s="3"/>
    </row>
    <row r="57" spans="1:26" s="323" customFormat="1" ht="18.75" customHeight="1">
      <c r="A57" s="738" t="s">
        <v>18</v>
      </c>
      <c r="B57" s="732" t="s">
        <v>19</v>
      </c>
      <c r="C57" s="741" t="s">
        <v>110</v>
      </c>
      <c r="D57" s="812" t="s">
        <v>93</v>
      </c>
      <c r="E57" s="793" t="s">
        <v>158</v>
      </c>
      <c r="F57" s="796" t="s">
        <v>26</v>
      </c>
      <c r="G57" s="387" t="s">
        <v>24</v>
      </c>
      <c r="H57" s="338">
        <v>35817</v>
      </c>
      <c r="I57" s="339">
        <v>1727</v>
      </c>
      <c r="J57" s="338">
        <v>0</v>
      </c>
      <c r="K57" s="338">
        <v>34090</v>
      </c>
      <c r="L57" s="338">
        <v>46940.89</v>
      </c>
      <c r="M57" s="339">
        <v>46941</v>
      </c>
      <c r="N57" s="338">
        <v>919</v>
      </c>
      <c r="O57" s="338">
        <v>45103</v>
      </c>
      <c r="P57" s="389"/>
      <c r="Q57" s="389"/>
      <c r="R57" s="973" t="s">
        <v>151</v>
      </c>
      <c r="S57" s="759">
        <v>10271</v>
      </c>
      <c r="T57" s="759">
        <v>0</v>
      </c>
      <c r="U57" s="716">
        <v>0</v>
      </c>
      <c r="V57" s="322"/>
    </row>
    <row r="58" spans="1:26" s="323" customFormat="1" ht="20.25" customHeight="1" thickBot="1">
      <c r="A58" s="739"/>
      <c r="B58" s="733"/>
      <c r="C58" s="742"/>
      <c r="D58" s="957"/>
      <c r="E58" s="955"/>
      <c r="F58" s="959"/>
      <c r="G58" s="555" t="s">
        <v>33</v>
      </c>
      <c r="H58" s="350">
        <v>3202</v>
      </c>
      <c r="I58" s="351">
        <v>310</v>
      </c>
      <c r="J58" s="350">
        <v>0</v>
      </c>
      <c r="K58" s="350">
        <v>2892</v>
      </c>
      <c r="L58" s="350">
        <v>3727</v>
      </c>
      <c r="M58" s="351">
        <v>3727</v>
      </c>
      <c r="N58" s="350">
        <v>81</v>
      </c>
      <c r="O58" s="397">
        <v>3646</v>
      </c>
      <c r="P58" s="443"/>
      <c r="Q58" s="443"/>
      <c r="R58" s="974"/>
      <c r="S58" s="751"/>
      <c r="T58" s="751"/>
      <c r="U58" s="725"/>
      <c r="V58" s="322"/>
    </row>
    <row r="59" spans="1:26" s="323" customFormat="1" ht="14.25" customHeight="1">
      <c r="A59" s="739"/>
      <c r="B59" s="733"/>
      <c r="C59" s="742"/>
      <c r="D59" s="957"/>
      <c r="E59" s="955"/>
      <c r="F59" s="959"/>
      <c r="G59" s="440" t="s">
        <v>25</v>
      </c>
      <c r="H59" s="441">
        <v>0</v>
      </c>
      <c r="I59" s="442"/>
      <c r="J59" s="441"/>
      <c r="K59" s="441">
        <v>0</v>
      </c>
      <c r="L59" s="441">
        <v>0</v>
      </c>
      <c r="M59" s="442"/>
      <c r="N59" s="441"/>
      <c r="O59" s="441">
        <v>0</v>
      </c>
      <c r="P59" s="443"/>
      <c r="Q59" s="443"/>
      <c r="R59" s="974"/>
      <c r="S59" s="751"/>
      <c r="T59" s="751"/>
      <c r="U59" s="725"/>
      <c r="V59" s="322"/>
    </row>
    <row r="60" spans="1:26" s="323" customFormat="1" ht="22.5" customHeight="1" thickBot="1">
      <c r="A60" s="739"/>
      <c r="B60" s="733"/>
      <c r="C60" s="742"/>
      <c r="D60" s="813"/>
      <c r="E60" s="794"/>
      <c r="F60" s="797"/>
      <c r="G60" s="364" t="s">
        <v>114</v>
      </c>
      <c r="H60" s="390">
        <v>3431</v>
      </c>
      <c r="I60" s="332">
        <v>310</v>
      </c>
      <c r="J60" s="390">
        <v>0</v>
      </c>
      <c r="K60" s="390">
        <v>3121</v>
      </c>
      <c r="L60" s="576">
        <v>3727</v>
      </c>
      <c r="M60" s="574">
        <v>81.099999999999994</v>
      </c>
      <c r="N60" s="576">
        <v>81</v>
      </c>
      <c r="O60" s="576">
        <v>3646</v>
      </c>
      <c r="P60" s="392"/>
      <c r="Q60" s="392"/>
      <c r="R60" s="974"/>
      <c r="S60" s="976"/>
      <c r="T60" s="976"/>
      <c r="U60" s="977"/>
      <c r="V60" s="322"/>
    </row>
    <row r="61" spans="1:26" s="323" customFormat="1" ht="25.5" customHeight="1" thickBot="1">
      <c r="A61" s="740"/>
      <c r="B61" s="734"/>
      <c r="C61" s="742"/>
      <c r="D61" s="958"/>
      <c r="E61" s="956"/>
      <c r="F61" s="960"/>
      <c r="G61" s="452" t="s">
        <v>13</v>
      </c>
      <c r="H61" s="453">
        <f t="shared" ref="H61:O61" si="5">SUM(H57:H60)</f>
        <v>42450</v>
      </c>
      <c r="I61" s="453">
        <f t="shared" si="5"/>
        <v>2347</v>
      </c>
      <c r="J61" s="453">
        <f t="shared" si="5"/>
        <v>0</v>
      </c>
      <c r="K61" s="453">
        <f t="shared" si="5"/>
        <v>40103</v>
      </c>
      <c r="L61" s="622">
        <f t="shared" si="5"/>
        <v>54394.89</v>
      </c>
      <c r="M61" s="622">
        <f t="shared" si="5"/>
        <v>50749.1</v>
      </c>
      <c r="N61" s="622">
        <f t="shared" si="5"/>
        <v>1081</v>
      </c>
      <c r="O61" s="622">
        <f t="shared" si="5"/>
        <v>52395</v>
      </c>
      <c r="P61" s="453"/>
      <c r="Q61" s="453"/>
      <c r="R61" s="980"/>
      <c r="S61" s="444">
        <v>10271</v>
      </c>
      <c r="T61" s="444">
        <v>0</v>
      </c>
      <c r="U61" s="445">
        <v>0</v>
      </c>
      <c r="V61" s="322"/>
    </row>
    <row r="62" spans="1:26" s="323" customFormat="1" ht="16.5" customHeight="1">
      <c r="A62" s="738" t="s">
        <v>18</v>
      </c>
      <c r="B62" s="732" t="s">
        <v>19</v>
      </c>
      <c r="C62" s="741" t="s">
        <v>111</v>
      </c>
      <c r="D62" s="761" t="s">
        <v>94</v>
      </c>
      <c r="E62" s="684" t="s">
        <v>159</v>
      </c>
      <c r="F62" s="686" t="s">
        <v>26</v>
      </c>
      <c r="G62" s="387" t="s">
        <v>24</v>
      </c>
      <c r="H62" s="338">
        <v>15</v>
      </c>
      <c r="I62" s="339">
        <v>0</v>
      </c>
      <c r="J62" s="339">
        <v>15</v>
      </c>
      <c r="K62" s="338">
        <v>0</v>
      </c>
      <c r="L62" s="338">
        <v>2079</v>
      </c>
      <c r="M62" s="339">
        <v>0</v>
      </c>
      <c r="N62" s="339">
        <v>0</v>
      </c>
      <c r="O62" s="338">
        <v>2079</v>
      </c>
      <c r="P62" s="389">
        <v>2079</v>
      </c>
      <c r="Q62" s="389">
        <v>5846.22</v>
      </c>
      <c r="R62" s="966" t="s">
        <v>151</v>
      </c>
      <c r="S62" s="721">
        <v>20</v>
      </c>
      <c r="T62" s="759">
        <v>34</v>
      </c>
      <c r="U62" s="716">
        <v>0</v>
      </c>
      <c r="V62" s="322"/>
    </row>
    <row r="63" spans="1:26" s="323" customFormat="1" ht="18.75" customHeight="1">
      <c r="A63" s="739"/>
      <c r="B63" s="733"/>
      <c r="C63" s="742"/>
      <c r="D63" s="762"/>
      <c r="E63" s="685"/>
      <c r="F63" s="687"/>
      <c r="G63" s="419" t="s">
        <v>33</v>
      </c>
      <c r="H63" s="362">
        <v>1</v>
      </c>
      <c r="I63" s="326">
        <v>0</v>
      </c>
      <c r="J63" s="326">
        <v>1</v>
      </c>
      <c r="K63" s="362">
        <v>0</v>
      </c>
      <c r="L63" s="362">
        <v>200</v>
      </c>
      <c r="M63" s="326">
        <v>0</v>
      </c>
      <c r="N63" s="326">
        <v>0</v>
      </c>
      <c r="O63" s="362">
        <v>200</v>
      </c>
      <c r="P63" s="381">
        <v>200</v>
      </c>
      <c r="Q63" s="381">
        <v>337.6</v>
      </c>
      <c r="R63" s="967"/>
      <c r="S63" s="747"/>
      <c r="T63" s="751"/>
      <c r="U63" s="725"/>
      <c r="V63" s="322"/>
    </row>
    <row r="64" spans="1:26" s="323" customFormat="1" ht="23.25" customHeight="1" thickBot="1">
      <c r="A64" s="739"/>
      <c r="B64" s="733"/>
      <c r="C64" s="742"/>
      <c r="D64" s="762"/>
      <c r="E64" s="685"/>
      <c r="F64" s="687"/>
      <c r="G64" s="364" t="s">
        <v>25</v>
      </c>
      <c r="H64" s="446">
        <v>1</v>
      </c>
      <c r="I64" s="332">
        <v>0</v>
      </c>
      <c r="J64" s="332">
        <v>1</v>
      </c>
      <c r="K64" s="390">
        <v>0</v>
      </c>
      <c r="L64" s="446">
        <v>200</v>
      </c>
      <c r="M64" s="574">
        <v>0</v>
      </c>
      <c r="N64" s="574">
        <v>0</v>
      </c>
      <c r="O64" s="576">
        <v>200</v>
      </c>
      <c r="P64" s="392">
        <v>200</v>
      </c>
      <c r="Q64" s="392">
        <v>337.6</v>
      </c>
      <c r="R64" s="967"/>
      <c r="S64" s="722"/>
      <c r="T64" s="752"/>
      <c r="U64" s="717"/>
      <c r="V64" s="322"/>
    </row>
    <row r="65" spans="1:22" s="323" customFormat="1" ht="16.5" customHeight="1" thickBot="1">
      <c r="A65" s="740"/>
      <c r="B65" s="734"/>
      <c r="C65" s="742"/>
      <c r="D65" s="762"/>
      <c r="E65" s="685"/>
      <c r="F65" s="687"/>
      <c r="G65" s="452" t="s">
        <v>13</v>
      </c>
      <c r="H65" s="425">
        <f>SUM(H62:H64)</f>
        <v>17</v>
      </c>
      <c r="I65" s="425">
        <f>SUM(I62:I64)</f>
        <v>0</v>
      </c>
      <c r="J65" s="425">
        <f>SUM(J62:J64)</f>
        <v>17</v>
      </c>
      <c r="K65" s="425">
        <f>SUM(K62:K64)</f>
        <v>0</v>
      </c>
      <c r="L65" s="613">
        <f>SUM(L62:L64)</f>
        <v>2479</v>
      </c>
      <c r="M65" s="613">
        <v>0</v>
      </c>
      <c r="N65" s="613">
        <v>0</v>
      </c>
      <c r="O65" s="613">
        <f>SUM(O62:O64)</f>
        <v>2479</v>
      </c>
      <c r="P65" s="425">
        <f>SUM(P62:P64)</f>
        <v>2479</v>
      </c>
      <c r="Q65" s="425">
        <f>SUM(Q62:Q64)</f>
        <v>6521.420000000001</v>
      </c>
      <c r="R65" s="967"/>
      <c r="S65" s="447">
        <v>20</v>
      </c>
      <c r="T65" s="448">
        <v>34</v>
      </c>
      <c r="U65" s="449">
        <v>0</v>
      </c>
      <c r="V65" s="322"/>
    </row>
    <row r="66" spans="1:22" ht="16.5" customHeight="1">
      <c r="A66" s="949" t="s">
        <v>18</v>
      </c>
      <c r="B66" s="846" t="s">
        <v>19</v>
      </c>
      <c r="C66" s="961" t="s">
        <v>124</v>
      </c>
      <c r="D66" s="859" t="s">
        <v>77</v>
      </c>
      <c r="E66" s="744" t="s">
        <v>90</v>
      </c>
      <c r="F66" s="835" t="s">
        <v>59</v>
      </c>
      <c r="G66" s="98" t="s">
        <v>25</v>
      </c>
      <c r="H66" s="76"/>
      <c r="I66" s="63"/>
      <c r="J66" s="63">
        <v>0</v>
      </c>
      <c r="K66" s="77">
        <v>0</v>
      </c>
      <c r="L66" s="76"/>
      <c r="M66" s="63"/>
      <c r="N66" s="63"/>
      <c r="O66" s="77"/>
      <c r="P66" s="174"/>
      <c r="Q66" s="68"/>
      <c r="R66" s="968" t="s">
        <v>151</v>
      </c>
      <c r="S66" s="757">
        <v>1000</v>
      </c>
      <c r="T66" s="726"/>
      <c r="U66" s="726"/>
      <c r="V66" s="3"/>
    </row>
    <row r="67" spans="1:22" ht="16.5" customHeight="1" thickBot="1">
      <c r="A67" s="949"/>
      <c r="B67" s="847"/>
      <c r="C67" s="962"/>
      <c r="D67" s="860"/>
      <c r="E67" s="745"/>
      <c r="F67" s="836"/>
      <c r="G67" s="182" t="s">
        <v>24</v>
      </c>
      <c r="H67" s="265">
        <v>69925</v>
      </c>
      <c r="I67" s="264">
        <v>69926</v>
      </c>
      <c r="J67" s="264">
        <v>39295</v>
      </c>
      <c r="K67" s="266">
        <v>0</v>
      </c>
      <c r="L67" s="265">
        <v>74036</v>
      </c>
      <c r="M67" s="264">
        <v>74036</v>
      </c>
      <c r="N67" s="264">
        <v>21154</v>
      </c>
      <c r="O67" s="266">
        <v>0</v>
      </c>
      <c r="P67" s="179"/>
      <c r="Q67" s="70"/>
      <c r="R67" s="969"/>
      <c r="S67" s="758"/>
      <c r="T67" s="727"/>
      <c r="U67" s="727"/>
      <c r="V67" s="3"/>
    </row>
    <row r="68" spans="1:22" ht="26.25" customHeight="1" thickBot="1">
      <c r="A68" s="950"/>
      <c r="B68" s="848"/>
      <c r="C68" s="694"/>
      <c r="D68" s="998"/>
      <c r="E68" s="746"/>
      <c r="F68" s="837"/>
      <c r="G68" s="75" t="s">
        <v>13</v>
      </c>
      <c r="H68" s="66">
        <f>SUM(H66:H67)</f>
        <v>69925</v>
      </c>
      <c r="I68" s="66">
        <f>SUM(I66:I67)</f>
        <v>69926</v>
      </c>
      <c r="J68" s="66">
        <f>SUM(J66:J67)</f>
        <v>39295</v>
      </c>
      <c r="K68" s="66">
        <f>SUM(K66:K67)</f>
        <v>0</v>
      </c>
      <c r="L68" s="591">
        <f>SUM(L66:L67)</f>
        <v>74036</v>
      </c>
      <c r="M68" s="591">
        <f t="shared" ref="M68:O68" si="6">SUM(M66:M67)</f>
        <v>74036</v>
      </c>
      <c r="N68" s="591">
        <f t="shared" si="6"/>
        <v>21154</v>
      </c>
      <c r="O68" s="591">
        <f t="shared" si="6"/>
        <v>0</v>
      </c>
      <c r="P68" s="66"/>
      <c r="Q68" s="66"/>
      <c r="R68" s="970"/>
      <c r="S68" s="12">
        <v>1000</v>
      </c>
      <c r="T68" s="12"/>
      <c r="U68" s="15"/>
      <c r="V68" s="3"/>
    </row>
    <row r="69" spans="1:22" ht="16.5" customHeight="1">
      <c r="A69" s="738" t="s">
        <v>18</v>
      </c>
      <c r="B69" s="732" t="s">
        <v>19</v>
      </c>
      <c r="C69" s="692" t="s">
        <v>126</v>
      </c>
      <c r="D69" s="706" t="s">
        <v>78</v>
      </c>
      <c r="E69" s="822" t="s">
        <v>90</v>
      </c>
      <c r="F69" s="840" t="s">
        <v>82</v>
      </c>
      <c r="G69" s="98" t="s">
        <v>25</v>
      </c>
      <c r="H69" s="203">
        <v>5800</v>
      </c>
      <c r="I69" s="63">
        <v>0</v>
      </c>
      <c r="J69" s="63">
        <v>0</v>
      </c>
      <c r="K69" s="76">
        <v>5800</v>
      </c>
      <c r="L69" s="615"/>
      <c r="M69" s="63"/>
      <c r="N69" s="63"/>
      <c r="O69" s="76"/>
      <c r="P69" s="174"/>
      <c r="Q69" s="68"/>
      <c r="R69" s="968" t="s">
        <v>61</v>
      </c>
      <c r="S69" s="799"/>
      <c r="T69" s="757"/>
      <c r="U69" s="726"/>
      <c r="V69" s="3"/>
    </row>
    <row r="70" spans="1:22" ht="16.5" customHeight="1">
      <c r="A70" s="739"/>
      <c r="B70" s="733"/>
      <c r="C70" s="693"/>
      <c r="D70" s="775"/>
      <c r="E70" s="845"/>
      <c r="F70" s="841"/>
      <c r="G70" s="99" t="s">
        <v>114</v>
      </c>
      <c r="H70" s="201">
        <v>6914</v>
      </c>
      <c r="I70" s="48">
        <v>0</v>
      </c>
      <c r="J70" s="48">
        <v>0</v>
      </c>
      <c r="K70" s="202">
        <v>6914</v>
      </c>
      <c r="L70" s="201"/>
      <c r="M70" s="48"/>
      <c r="N70" s="48"/>
      <c r="O70" s="202"/>
      <c r="P70" s="221"/>
      <c r="Q70" s="69"/>
      <c r="R70" s="969"/>
      <c r="S70" s="800"/>
      <c r="T70" s="758"/>
      <c r="U70" s="727"/>
      <c r="V70" s="183"/>
    </row>
    <row r="71" spans="1:22" ht="16.5" customHeight="1" thickBot="1">
      <c r="A71" s="739"/>
      <c r="B71" s="733"/>
      <c r="C71" s="693"/>
      <c r="D71" s="775"/>
      <c r="E71" s="845"/>
      <c r="F71" s="841"/>
      <c r="G71" s="100" t="s">
        <v>24</v>
      </c>
      <c r="H71" s="180">
        <v>39181</v>
      </c>
      <c r="I71" s="264">
        <v>0</v>
      </c>
      <c r="J71" s="264">
        <v>0</v>
      </c>
      <c r="K71" s="222">
        <v>39181</v>
      </c>
      <c r="L71" s="180"/>
      <c r="M71" s="264"/>
      <c r="N71" s="264"/>
      <c r="O71" s="222"/>
      <c r="P71" s="179"/>
      <c r="Q71" s="70"/>
      <c r="R71" s="969"/>
      <c r="S71" s="199"/>
      <c r="T71" s="195"/>
      <c r="U71" s="189"/>
      <c r="V71" s="3"/>
    </row>
    <row r="72" spans="1:22" ht="26.25" customHeight="1" thickBot="1">
      <c r="A72" s="740"/>
      <c r="B72" s="734"/>
      <c r="C72" s="694"/>
      <c r="D72" s="707"/>
      <c r="E72" s="823"/>
      <c r="F72" s="842"/>
      <c r="G72" s="101" t="s">
        <v>13</v>
      </c>
      <c r="H72" s="66">
        <f>SUM(H69:H71)</f>
        <v>51895</v>
      </c>
      <c r="I72" s="66">
        <f>SUM(I69:I71)</f>
        <v>0</v>
      </c>
      <c r="J72" s="66">
        <f>SUM(J69:J71)</f>
        <v>0</v>
      </c>
      <c r="K72" s="66">
        <f>SUM(K69:K71)</f>
        <v>51895</v>
      </c>
      <c r="L72" s="592"/>
      <c r="M72" s="592"/>
      <c r="N72" s="592"/>
      <c r="O72" s="592"/>
      <c r="P72" s="393"/>
      <c r="Q72" s="393"/>
      <c r="R72" s="970"/>
      <c r="S72" s="422"/>
      <c r="T72" s="422"/>
      <c r="U72" s="423"/>
      <c r="V72" s="3"/>
    </row>
    <row r="73" spans="1:22" ht="16.5" customHeight="1">
      <c r="A73" s="738" t="s">
        <v>18</v>
      </c>
      <c r="B73" s="732" t="s">
        <v>19</v>
      </c>
      <c r="C73" s="742" t="s">
        <v>113</v>
      </c>
      <c r="D73" s="997" t="s">
        <v>115</v>
      </c>
      <c r="E73" s="955" t="s">
        <v>90</v>
      </c>
      <c r="F73" s="786" t="s">
        <v>82</v>
      </c>
      <c r="G73" s="454" t="s">
        <v>25</v>
      </c>
      <c r="H73" s="370">
        <v>0</v>
      </c>
      <c r="I73" s="339">
        <v>0</v>
      </c>
      <c r="J73" s="340">
        <v>0</v>
      </c>
      <c r="K73" s="395">
        <v>0</v>
      </c>
      <c r="L73" s="623">
        <v>15650</v>
      </c>
      <c r="M73" s="339">
        <v>0</v>
      </c>
      <c r="N73" s="340">
        <v>0</v>
      </c>
      <c r="O73" s="395">
        <v>15650</v>
      </c>
      <c r="P73" s="389"/>
      <c r="Q73" s="455"/>
      <c r="R73" s="828" t="s">
        <v>174</v>
      </c>
      <c r="S73" s="721">
        <v>1</v>
      </c>
      <c r="T73" s="759">
        <v>0</v>
      </c>
      <c r="U73" s="716">
        <v>0</v>
      </c>
      <c r="V73" s="3"/>
    </row>
    <row r="74" spans="1:22" ht="16.5" customHeight="1">
      <c r="A74" s="739"/>
      <c r="B74" s="733"/>
      <c r="C74" s="742"/>
      <c r="D74" s="997"/>
      <c r="E74" s="794"/>
      <c r="F74" s="786"/>
      <c r="G74" s="1011" t="s">
        <v>24</v>
      </c>
      <c r="H74" s="1009">
        <v>2324</v>
      </c>
      <c r="I74" s="1007">
        <v>0</v>
      </c>
      <c r="J74" s="1005">
        <v>0</v>
      </c>
      <c r="K74" s="995">
        <v>2324</v>
      </c>
      <c r="L74" s="1009">
        <v>88435.41</v>
      </c>
      <c r="M74" s="1007">
        <v>0</v>
      </c>
      <c r="N74" s="1005">
        <v>0</v>
      </c>
      <c r="O74" s="995">
        <v>88435</v>
      </c>
      <c r="P74" s="995"/>
      <c r="Q74" s="995"/>
      <c r="R74" s="829"/>
      <c r="S74" s="722"/>
      <c r="T74" s="752"/>
      <c r="U74" s="717"/>
      <c r="V74" s="3"/>
    </row>
    <row r="75" spans="1:22" ht="8.25" customHeight="1" thickBot="1">
      <c r="A75" s="739"/>
      <c r="B75" s="733"/>
      <c r="C75" s="742"/>
      <c r="D75" s="997"/>
      <c r="E75" s="794"/>
      <c r="F75" s="786"/>
      <c r="G75" s="1012"/>
      <c r="H75" s="1010"/>
      <c r="I75" s="1008"/>
      <c r="J75" s="1006"/>
      <c r="K75" s="996"/>
      <c r="L75" s="1010"/>
      <c r="M75" s="1008"/>
      <c r="N75" s="1006"/>
      <c r="O75" s="996"/>
      <c r="P75" s="996"/>
      <c r="Q75" s="996"/>
      <c r="R75" s="829"/>
      <c r="S75" s="456"/>
      <c r="T75" s="457"/>
      <c r="U75" s="458"/>
      <c r="V75" s="3"/>
    </row>
    <row r="76" spans="1:22" ht="16.5" customHeight="1" thickBot="1">
      <c r="A76" s="740"/>
      <c r="B76" s="734"/>
      <c r="C76" s="742"/>
      <c r="D76" s="997"/>
      <c r="E76" s="956"/>
      <c r="F76" s="786"/>
      <c r="G76" s="478" t="s">
        <v>13</v>
      </c>
      <c r="H76" s="479">
        <f>SUM(H73:H75)</f>
        <v>2324</v>
      </c>
      <c r="I76" s="479">
        <f>SUM(I73:I75)</f>
        <v>0</v>
      </c>
      <c r="J76" s="479">
        <f>SUM(J73:J75)</f>
        <v>0</v>
      </c>
      <c r="K76" s="479">
        <f>SUM(K73:K75)</f>
        <v>2324</v>
      </c>
      <c r="L76" s="624">
        <f>SUM(L73:L75)</f>
        <v>104085.41</v>
      </c>
      <c r="M76" s="624">
        <v>0</v>
      </c>
      <c r="N76" s="624">
        <v>0</v>
      </c>
      <c r="O76" s="624">
        <f>SUM(O73:O75)</f>
        <v>104085</v>
      </c>
      <c r="P76" s="479"/>
      <c r="Q76" s="479"/>
      <c r="R76" s="830"/>
      <c r="S76" s="447">
        <v>1</v>
      </c>
      <c r="T76" s="448">
        <v>0</v>
      </c>
      <c r="U76" s="449">
        <v>0</v>
      </c>
      <c r="V76" s="3"/>
    </row>
    <row r="77" spans="1:22" ht="16.5" customHeight="1">
      <c r="A77" s="949" t="s">
        <v>18</v>
      </c>
      <c r="B77" s="846" t="s">
        <v>19</v>
      </c>
      <c r="C77" s="741" t="s">
        <v>121</v>
      </c>
      <c r="D77" s="1013" t="s">
        <v>169</v>
      </c>
      <c r="E77" s="684" t="s">
        <v>160</v>
      </c>
      <c r="F77" s="1002" t="s">
        <v>26</v>
      </c>
      <c r="G77" s="337" t="s">
        <v>25</v>
      </c>
      <c r="H77" s="388">
        <v>0</v>
      </c>
      <c r="I77" s="418">
        <v>0</v>
      </c>
      <c r="J77" s="459">
        <v>0</v>
      </c>
      <c r="K77" s="460">
        <v>0</v>
      </c>
      <c r="L77" s="338">
        <v>12665.97</v>
      </c>
      <c r="M77" s="339">
        <v>0</v>
      </c>
      <c r="N77" s="340">
        <v>0</v>
      </c>
      <c r="O77" s="395">
        <v>12666</v>
      </c>
      <c r="P77" s="461">
        <v>0</v>
      </c>
      <c r="Q77" s="376">
        <v>0</v>
      </c>
      <c r="R77" s="999" t="s">
        <v>152</v>
      </c>
      <c r="S77" s="759">
        <v>2</v>
      </c>
      <c r="T77" s="759">
        <v>0</v>
      </c>
      <c r="U77" s="716">
        <v>0</v>
      </c>
      <c r="V77" s="3"/>
    </row>
    <row r="78" spans="1:22" ht="16.5" customHeight="1" thickBot="1">
      <c r="A78" s="949"/>
      <c r="B78" s="847"/>
      <c r="C78" s="742"/>
      <c r="D78" s="997"/>
      <c r="E78" s="685"/>
      <c r="F78" s="1003"/>
      <c r="G78" s="405" t="s">
        <v>24</v>
      </c>
      <c r="H78" s="462">
        <v>0</v>
      </c>
      <c r="I78" s="421">
        <v>0</v>
      </c>
      <c r="J78" s="463">
        <v>0</v>
      </c>
      <c r="K78" s="417">
        <v>0</v>
      </c>
      <c r="L78" s="576">
        <v>71773.83</v>
      </c>
      <c r="M78" s="574">
        <v>0</v>
      </c>
      <c r="N78" s="573">
        <v>0</v>
      </c>
      <c r="O78" s="396">
        <v>71774</v>
      </c>
      <c r="P78" s="416">
        <v>0</v>
      </c>
      <c r="Q78" s="464">
        <v>0</v>
      </c>
      <c r="R78" s="1000"/>
      <c r="S78" s="752"/>
      <c r="T78" s="752"/>
      <c r="U78" s="717"/>
      <c r="V78" s="3"/>
    </row>
    <row r="79" spans="1:22" ht="16.5" customHeight="1" thickBot="1">
      <c r="A79" s="950"/>
      <c r="B79" s="848"/>
      <c r="C79" s="743"/>
      <c r="D79" s="1014"/>
      <c r="E79" s="760"/>
      <c r="F79" s="1004"/>
      <c r="G79" s="408" t="s">
        <v>13</v>
      </c>
      <c r="H79" s="425">
        <f>SUM(H77:H78)</f>
        <v>0</v>
      </c>
      <c r="I79" s="425">
        <v>0</v>
      </c>
      <c r="J79" s="425">
        <v>0</v>
      </c>
      <c r="K79" s="425">
        <v>0</v>
      </c>
      <c r="L79" s="613">
        <f>SUM(L77:L78)</f>
        <v>84439.8</v>
      </c>
      <c r="M79" s="613">
        <v>0</v>
      </c>
      <c r="N79" s="613">
        <v>0</v>
      </c>
      <c r="O79" s="613">
        <f>SUM(O77:O78)</f>
        <v>84440</v>
      </c>
      <c r="P79" s="427">
        <v>0</v>
      </c>
      <c r="Q79" s="427">
        <v>0</v>
      </c>
      <c r="R79" s="1001"/>
      <c r="S79" s="422">
        <v>2</v>
      </c>
      <c r="T79" s="422">
        <v>0</v>
      </c>
      <c r="U79" s="423">
        <v>0</v>
      </c>
      <c r="V79" s="3"/>
    </row>
    <row r="80" spans="1:22" ht="25.5" customHeight="1" thickBot="1">
      <c r="A80" s="190" t="s">
        <v>18</v>
      </c>
      <c r="B80" s="191" t="s">
        <v>19</v>
      </c>
      <c r="C80" s="816" t="s">
        <v>14</v>
      </c>
      <c r="D80" s="817"/>
      <c r="E80" s="817"/>
      <c r="F80" s="818"/>
      <c r="G80" s="46" t="s">
        <v>13</v>
      </c>
      <c r="H80" s="58">
        <f>SUM(H76,H72,H68,H65,H61,H56,H52)</f>
        <v>479852</v>
      </c>
      <c r="I80" s="58">
        <f t="shared" ref="I80:Q80" si="7">SUM(I76,I72,I68,I65,I61,I56,I52)</f>
        <v>118346</v>
      </c>
      <c r="J80" s="58">
        <f t="shared" si="7"/>
        <v>39312</v>
      </c>
      <c r="K80" s="58">
        <f t="shared" si="7"/>
        <v>365322</v>
      </c>
      <c r="L80" s="270">
        <f t="shared" si="7"/>
        <v>326856.8</v>
      </c>
      <c r="M80" s="270">
        <f t="shared" si="7"/>
        <v>143270.1</v>
      </c>
      <c r="N80" s="270">
        <f t="shared" si="7"/>
        <v>32112</v>
      </c>
      <c r="O80" s="270">
        <f t="shared" si="7"/>
        <v>240944</v>
      </c>
      <c r="P80" s="58">
        <f t="shared" si="7"/>
        <v>2479</v>
      </c>
      <c r="Q80" s="58">
        <f t="shared" si="7"/>
        <v>6521.420000000001</v>
      </c>
      <c r="R80" s="19" t="s">
        <v>34</v>
      </c>
      <c r="S80" s="50"/>
      <c r="T80" s="55"/>
      <c r="U80" s="56"/>
      <c r="V80" s="3"/>
    </row>
    <row r="81" spans="1:26" ht="24" customHeight="1" thickBot="1">
      <c r="A81" s="6" t="s">
        <v>18</v>
      </c>
      <c r="B81" s="7" t="s">
        <v>20</v>
      </c>
      <c r="C81" s="34" t="s">
        <v>31</v>
      </c>
      <c r="D81" s="28"/>
      <c r="E81" s="28"/>
      <c r="F81" s="28"/>
      <c r="G81" s="28"/>
      <c r="H81" s="28"/>
      <c r="I81" s="29"/>
      <c r="J81" s="29"/>
      <c r="K81" s="29"/>
      <c r="L81" s="290"/>
      <c r="M81" s="290"/>
      <c r="N81" s="290"/>
      <c r="O81" s="290"/>
      <c r="P81" s="28"/>
      <c r="Q81" s="28"/>
      <c r="R81" s="28"/>
      <c r="S81" s="114"/>
      <c r="T81" s="115"/>
      <c r="U81" s="116"/>
      <c r="V81" s="3"/>
    </row>
    <row r="82" spans="1:26" ht="23.25" customHeight="1">
      <c r="A82" s="738" t="s">
        <v>18</v>
      </c>
      <c r="B82" s="732" t="s">
        <v>20</v>
      </c>
      <c r="C82" s="849" t="s">
        <v>52</v>
      </c>
      <c r="D82" s="812" t="s">
        <v>53</v>
      </c>
      <c r="E82" s="793" t="s">
        <v>41</v>
      </c>
      <c r="F82" s="796" t="s">
        <v>26</v>
      </c>
      <c r="G82" s="465" t="s">
        <v>24</v>
      </c>
      <c r="H82" s="338">
        <v>558606</v>
      </c>
      <c r="I82" s="338">
        <v>4876</v>
      </c>
      <c r="J82" s="339">
        <v>0</v>
      </c>
      <c r="K82" s="338">
        <v>553730</v>
      </c>
      <c r="L82" s="338">
        <v>169709.29</v>
      </c>
      <c r="M82" s="338">
        <v>169709</v>
      </c>
      <c r="N82" s="339">
        <v>1657</v>
      </c>
      <c r="O82" s="338">
        <v>168052</v>
      </c>
      <c r="P82" s="461">
        <v>0</v>
      </c>
      <c r="Q82" s="466">
        <v>0</v>
      </c>
      <c r="R82" s="991" t="s">
        <v>58</v>
      </c>
      <c r="S82" s="690">
        <v>1</v>
      </c>
      <c r="T82" s="723">
        <v>0</v>
      </c>
      <c r="U82" s="682">
        <v>0</v>
      </c>
      <c r="V82" s="3"/>
    </row>
    <row r="83" spans="1:26" ht="21" customHeight="1">
      <c r="A83" s="739"/>
      <c r="B83" s="733"/>
      <c r="C83" s="850"/>
      <c r="D83" s="813"/>
      <c r="E83" s="794"/>
      <c r="F83" s="797"/>
      <c r="G83" s="467" t="s">
        <v>33</v>
      </c>
      <c r="H83" s="362">
        <v>49153</v>
      </c>
      <c r="I83" s="362">
        <v>430</v>
      </c>
      <c r="J83" s="326">
        <v>0</v>
      </c>
      <c r="K83" s="362">
        <v>48723</v>
      </c>
      <c r="L83" s="362">
        <v>34876.31</v>
      </c>
      <c r="M83" s="362">
        <v>34876</v>
      </c>
      <c r="N83" s="326">
        <v>146</v>
      </c>
      <c r="O83" s="362">
        <v>34730</v>
      </c>
      <c r="P83" s="468">
        <v>0</v>
      </c>
      <c r="Q83" s="469">
        <v>0</v>
      </c>
      <c r="R83" s="831"/>
      <c r="S83" s="691"/>
      <c r="T83" s="724"/>
      <c r="U83" s="683"/>
      <c r="V83" s="3"/>
    </row>
    <row r="84" spans="1:26" ht="19.5" customHeight="1">
      <c r="A84" s="739"/>
      <c r="B84" s="733"/>
      <c r="C84" s="850"/>
      <c r="D84" s="813"/>
      <c r="E84" s="794"/>
      <c r="F84" s="797"/>
      <c r="G84" s="467" t="s">
        <v>25</v>
      </c>
      <c r="H84" s="470">
        <v>12136</v>
      </c>
      <c r="I84" s="362">
        <v>0</v>
      </c>
      <c r="J84" s="326">
        <v>0</v>
      </c>
      <c r="K84" s="362">
        <v>12136</v>
      </c>
      <c r="L84" s="655">
        <v>58914.720000000001</v>
      </c>
      <c r="M84" s="362">
        <v>58915</v>
      </c>
      <c r="N84" s="326">
        <v>0</v>
      </c>
      <c r="O84" s="362">
        <v>58769</v>
      </c>
      <c r="P84" s="468">
        <v>0</v>
      </c>
      <c r="Q84" s="469">
        <v>0</v>
      </c>
      <c r="R84" s="831"/>
      <c r="S84" s="691"/>
      <c r="T84" s="724"/>
      <c r="U84" s="683"/>
      <c r="V84" s="3"/>
    </row>
    <row r="85" spans="1:26" ht="23.25" customHeight="1" thickBot="1">
      <c r="A85" s="739"/>
      <c r="B85" s="733"/>
      <c r="C85" s="850"/>
      <c r="D85" s="814"/>
      <c r="E85" s="794"/>
      <c r="F85" s="797"/>
      <c r="G85" s="471" t="s">
        <v>114</v>
      </c>
      <c r="H85" s="390">
        <v>48428</v>
      </c>
      <c r="I85" s="332">
        <v>430</v>
      </c>
      <c r="J85" s="332">
        <v>0</v>
      </c>
      <c r="K85" s="391">
        <v>47998</v>
      </c>
      <c r="L85" s="576">
        <v>17739.759999999998</v>
      </c>
      <c r="M85" s="574">
        <v>17740</v>
      </c>
      <c r="N85" s="574">
        <v>146</v>
      </c>
      <c r="O85" s="573">
        <v>17594</v>
      </c>
      <c r="P85" s="416">
        <v>0</v>
      </c>
      <c r="Q85" s="472">
        <v>0</v>
      </c>
      <c r="R85" s="831"/>
      <c r="S85" s="691"/>
      <c r="T85" s="724"/>
      <c r="U85" s="683"/>
      <c r="V85" s="3"/>
    </row>
    <row r="86" spans="1:26" ht="23.25" customHeight="1" thickBot="1">
      <c r="A86" s="739"/>
      <c r="B86" s="733"/>
      <c r="C86" s="851"/>
      <c r="D86" s="815"/>
      <c r="E86" s="795"/>
      <c r="F86" s="798"/>
      <c r="G86" s="408" t="s">
        <v>13</v>
      </c>
      <c r="H86" s="426">
        <f t="shared" ref="H86:Q86" si="8">SUM(H82:H85)</f>
        <v>668323</v>
      </c>
      <c r="I86" s="426">
        <f t="shared" si="8"/>
        <v>5736</v>
      </c>
      <c r="J86" s="426">
        <f t="shared" si="8"/>
        <v>0</v>
      </c>
      <c r="K86" s="426">
        <f t="shared" si="8"/>
        <v>662587</v>
      </c>
      <c r="L86" s="409">
        <f t="shared" si="8"/>
        <v>281240.08</v>
      </c>
      <c r="M86" s="409">
        <f t="shared" si="8"/>
        <v>281240</v>
      </c>
      <c r="N86" s="409">
        <f t="shared" si="8"/>
        <v>1949</v>
      </c>
      <c r="O86" s="409">
        <f t="shared" si="8"/>
        <v>279145</v>
      </c>
      <c r="P86" s="426">
        <v>0</v>
      </c>
      <c r="Q86" s="426">
        <f t="shared" si="8"/>
        <v>0</v>
      </c>
      <c r="R86" s="832"/>
      <c r="S86" s="490">
        <v>1</v>
      </c>
      <c r="T86" s="491">
        <v>0</v>
      </c>
      <c r="U86" s="492">
        <v>0</v>
      </c>
      <c r="V86" s="3"/>
    </row>
    <row r="87" spans="1:26" s="323" customFormat="1" ht="19.5" customHeight="1">
      <c r="A87" s="738" t="s">
        <v>18</v>
      </c>
      <c r="B87" s="732" t="s">
        <v>20</v>
      </c>
      <c r="C87" s="742" t="s">
        <v>127</v>
      </c>
      <c r="D87" s="762" t="s">
        <v>64</v>
      </c>
      <c r="E87" s="685" t="s">
        <v>65</v>
      </c>
      <c r="F87" s="780" t="s">
        <v>75</v>
      </c>
      <c r="G87" s="316" t="s">
        <v>25</v>
      </c>
      <c r="H87" s="317">
        <f>+I87+K87</f>
        <v>18143</v>
      </c>
      <c r="I87" s="318">
        <v>207</v>
      </c>
      <c r="J87" s="318">
        <v>0</v>
      </c>
      <c r="K87" s="319">
        <v>17936</v>
      </c>
      <c r="L87" s="639">
        <v>4800</v>
      </c>
      <c r="M87" s="640">
        <v>4800</v>
      </c>
      <c r="N87" s="640"/>
      <c r="O87" s="641">
        <v>4800</v>
      </c>
      <c r="P87" s="321">
        <v>0</v>
      </c>
      <c r="Q87" s="321">
        <v>0</v>
      </c>
      <c r="R87" s="828" t="s">
        <v>67</v>
      </c>
      <c r="S87" s="825">
        <v>6.9</v>
      </c>
      <c r="T87" s="723"/>
      <c r="U87" s="682"/>
      <c r="V87" s="728"/>
      <c r="W87" s="729"/>
      <c r="X87" s="729"/>
      <c r="Y87" s="729"/>
      <c r="Z87" s="729"/>
    </row>
    <row r="88" spans="1:26" s="323" customFormat="1" ht="19.5" customHeight="1">
      <c r="A88" s="739"/>
      <c r="B88" s="733"/>
      <c r="C88" s="742"/>
      <c r="D88" s="762"/>
      <c r="E88" s="685"/>
      <c r="F88" s="780"/>
      <c r="G88" s="324" t="s">
        <v>114</v>
      </c>
      <c r="H88" s="317">
        <v>21107</v>
      </c>
      <c r="I88" s="318">
        <v>207</v>
      </c>
      <c r="J88" s="318"/>
      <c r="K88" s="319">
        <v>20900</v>
      </c>
      <c r="L88" s="639">
        <v>4713</v>
      </c>
      <c r="M88" s="640">
        <v>4713</v>
      </c>
      <c r="N88" s="640">
        <v>48</v>
      </c>
      <c r="O88" s="641">
        <v>4665</v>
      </c>
      <c r="P88" s="321"/>
      <c r="Q88" s="321"/>
      <c r="R88" s="829"/>
      <c r="S88" s="826"/>
      <c r="T88" s="752"/>
      <c r="U88" s="717"/>
      <c r="V88" s="728"/>
      <c r="W88" s="729"/>
      <c r="X88" s="729"/>
      <c r="Y88" s="729"/>
      <c r="Z88" s="729"/>
    </row>
    <row r="89" spans="1:26" s="323" customFormat="1" ht="23.25" customHeight="1">
      <c r="A89" s="739"/>
      <c r="B89" s="733"/>
      <c r="C89" s="742"/>
      <c r="D89" s="762"/>
      <c r="E89" s="685"/>
      <c r="F89" s="780"/>
      <c r="G89" s="325" t="s">
        <v>24</v>
      </c>
      <c r="H89" s="317">
        <v>228473</v>
      </c>
      <c r="I89" s="326">
        <v>2354</v>
      </c>
      <c r="J89" s="326">
        <v>0</v>
      </c>
      <c r="K89" s="327">
        <v>226119</v>
      </c>
      <c r="L89" s="639">
        <v>51000</v>
      </c>
      <c r="M89" s="642">
        <v>51000</v>
      </c>
      <c r="N89" s="642">
        <v>511</v>
      </c>
      <c r="O89" s="643">
        <v>50489</v>
      </c>
      <c r="P89" s="329">
        <v>0</v>
      </c>
      <c r="Q89" s="329">
        <v>0</v>
      </c>
      <c r="R89" s="829"/>
      <c r="S89" s="827"/>
      <c r="T89" s="724"/>
      <c r="U89" s="683"/>
      <c r="V89" s="728"/>
      <c r="W89" s="729"/>
      <c r="X89" s="729"/>
      <c r="Y89" s="729"/>
      <c r="Z89" s="729"/>
    </row>
    <row r="90" spans="1:26" s="323" customFormat="1" ht="24.75" customHeight="1" thickBot="1">
      <c r="A90" s="739"/>
      <c r="B90" s="733"/>
      <c r="C90" s="742"/>
      <c r="D90" s="762"/>
      <c r="E90" s="685"/>
      <c r="F90" s="780"/>
      <c r="G90" s="331" t="s">
        <v>33</v>
      </c>
      <c r="H90" s="317">
        <v>20159</v>
      </c>
      <c r="I90" s="332">
        <v>207</v>
      </c>
      <c r="J90" s="332">
        <v>0</v>
      </c>
      <c r="K90" s="333">
        <v>19952</v>
      </c>
      <c r="L90" s="639">
        <v>4063</v>
      </c>
      <c r="M90" s="644">
        <v>4063</v>
      </c>
      <c r="N90" s="644">
        <v>41</v>
      </c>
      <c r="O90" s="645">
        <v>4022</v>
      </c>
      <c r="P90" s="334">
        <v>0</v>
      </c>
      <c r="Q90" s="334">
        <v>0</v>
      </c>
      <c r="R90" s="829"/>
      <c r="S90" s="827"/>
      <c r="T90" s="724"/>
      <c r="U90" s="683"/>
      <c r="V90" s="728"/>
      <c r="W90" s="729"/>
      <c r="X90" s="729"/>
      <c r="Y90" s="729"/>
      <c r="Z90" s="729"/>
    </row>
    <row r="91" spans="1:26" s="323" customFormat="1" ht="20.25" customHeight="1" thickBot="1">
      <c r="A91" s="739"/>
      <c r="B91" s="733"/>
      <c r="C91" s="743"/>
      <c r="D91" s="763"/>
      <c r="E91" s="760"/>
      <c r="F91" s="781"/>
      <c r="G91" s="473" t="s">
        <v>13</v>
      </c>
      <c r="H91" s="474">
        <f>SUM(H87:H90)</f>
        <v>287882</v>
      </c>
      <c r="I91" s="474">
        <f>SUM(I87:I90)</f>
        <v>2975</v>
      </c>
      <c r="J91" s="474">
        <f>SUM(J87:J90)</f>
        <v>0</v>
      </c>
      <c r="K91" s="474">
        <f>SUM(K87:K90)</f>
        <v>284907</v>
      </c>
      <c r="L91" s="474">
        <f>+L87+L88+L89+L90</f>
        <v>64576</v>
      </c>
      <c r="M91" s="474">
        <f>+M87+M88+M89+M90</f>
        <v>64576</v>
      </c>
      <c r="N91" s="474">
        <f>+N87+N88+N89+N90</f>
        <v>600</v>
      </c>
      <c r="O91" s="474">
        <f>+O87+O88+O89+O90</f>
        <v>63976</v>
      </c>
      <c r="P91" s="409">
        <f>SUM(P87:P90)</f>
        <v>0</v>
      </c>
      <c r="Q91" s="409">
        <f>SUM(Q87:Q90)</f>
        <v>0</v>
      </c>
      <c r="R91" s="830"/>
      <c r="S91" s="493">
        <v>6.9</v>
      </c>
      <c r="T91" s="494"/>
      <c r="U91" s="495"/>
      <c r="V91" s="728"/>
      <c r="W91" s="729"/>
      <c r="X91" s="729"/>
      <c r="Y91" s="729"/>
      <c r="Z91" s="729"/>
    </row>
    <row r="92" spans="1:26" s="323" customFormat="1" ht="21" customHeight="1" thickBot="1">
      <c r="A92" s="738" t="s">
        <v>18</v>
      </c>
      <c r="B92" s="732" t="s">
        <v>20</v>
      </c>
      <c r="C92" s="735" t="s">
        <v>122</v>
      </c>
      <c r="D92" s="695" t="s">
        <v>68</v>
      </c>
      <c r="E92" s="744" t="s">
        <v>65</v>
      </c>
      <c r="F92" s="782" t="s">
        <v>75</v>
      </c>
      <c r="G92" s="337" t="s">
        <v>114</v>
      </c>
      <c r="H92" s="338">
        <v>28669</v>
      </c>
      <c r="I92" s="339">
        <v>300</v>
      </c>
      <c r="J92" s="339">
        <v>0</v>
      </c>
      <c r="K92" s="340">
        <v>28369</v>
      </c>
      <c r="L92" s="646">
        <f>+M92+O92</f>
        <v>10653</v>
      </c>
      <c r="M92" s="647">
        <v>108</v>
      </c>
      <c r="N92" s="647"/>
      <c r="O92" s="648">
        <v>10545</v>
      </c>
      <c r="P92" s="342"/>
      <c r="Q92" s="343"/>
      <c r="R92" s="991" t="s">
        <v>69</v>
      </c>
      <c r="S92" s="690">
        <v>494</v>
      </c>
      <c r="T92" s="723"/>
      <c r="U92" s="682"/>
      <c r="V92" s="728"/>
      <c r="W92" s="729"/>
      <c r="X92" s="729"/>
      <c r="Y92" s="729"/>
      <c r="Z92" s="729"/>
    </row>
    <row r="93" spans="1:26" s="323" customFormat="1" ht="21" customHeight="1">
      <c r="A93" s="739"/>
      <c r="B93" s="733"/>
      <c r="C93" s="736"/>
      <c r="D93" s="696"/>
      <c r="E93" s="745"/>
      <c r="F93" s="783"/>
      <c r="G93" s="344" t="s">
        <v>25</v>
      </c>
      <c r="H93" s="345">
        <f>+I93+J93+K93</f>
        <v>10915</v>
      </c>
      <c r="I93" s="326">
        <v>0</v>
      </c>
      <c r="J93" s="326">
        <v>0</v>
      </c>
      <c r="K93" s="346">
        <v>10915</v>
      </c>
      <c r="L93" s="646">
        <f>+M93+O93</f>
        <v>9085</v>
      </c>
      <c r="M93" s="649">
        <v>92</v>
      </c>
      <c r="N93" s="649"/>
      <c r="O93" s="650">
        <v>8993</v>
      </c>
      <c r="P93" s="319"/>
      <c r="Q93" s="321"/>
      <c r="R93" s="831"/>
      <c r="S93" s="722"/>
      <c r="T93" s="752"/>
      <c r="U93" s="717"/>
      <c r="V93" s="728"/>
      <c r="W93" s="729"/>
      <c r="X93" s="729"/>
      <c r="Y93" s="729"/>
      <c r="Z93" s="729"/>
    </row>
    <row r="94" spans="1:26" s="323" customFormat="1" ht="20.25" customHeight="1">
      <c r="A94" s="739"/>
      <c r="B94" s="733"/>
      <c r="C94" s="736"/>
      <c r="D94" s="696"/>
      <c r="E94" s="745"/>
      <c r="F94" s="783"/>
      <c r="G94" s="348" t="s">
        <v>24</v>
      </c>
      <c r="H94" s="345">
        <v>359640</v>
      </c>
      <c r="I94" s="326">
        <v>3248</v>
      </c>
      <c r="J94" s="326">
        <v>0</v>
      </c>
      <c r="K94" s="346">
        <v>356392</v>
      </c>
      <c r="L94" s="651">
        <f>+M94+O94</f>
        <v>60273</v>
      </c>
      <c r="M94" s="649">
        <v>609</v>
      </c>
      <c r="N94" s="649"/>
      <c r="O94" s="650">
        <v>59664</v>
      </c>
      <c r="P94" s="327"/>
      <c r="Q94" s="329"/>
      <c r="R94" s="831"/>
      <c r="S94" s="691"/>
      <c r="T94" s="724"/>
      <c r="U94" s="683"/>
      <c r="V94" s="728"/>
      <c r="W94" s="729"/>
      <c r="X94" s="729"/>
      <c r="Y94" s="729"/>
      <c r="Z94" s="729"/>
    </row>
    <row r="95" spans="1:26" s="323" customFormat="1" ht="21" customHeight="1" thickBot="1">
      <c r="A95" s="739"/>
      <c r="B95" s="733"/>
      <c r="C95" s="736"/>
      <c r="D95" s="696"/>
      <c r="E95" s="745"/>
      <c r="F95" s="783"/>
      <c r="G95" s="349" t="s">
        <v>33</v>
      </c>
      <c r="H95" s="350">
        <v>31484</v>
      </c>
      <c r="I95" s="351">
        <v>300</v>
      </c>
      <c r="J95" s="351">
        <v>0</v>
      </c>
      <c r="K95" s="352">
        <v>31184</v>
      </c>
      <c r="L95" s="651">
        <f>+M95+O95</f>
        <v>4887</v>
      </c>
      <c r="M95" s="652">
        <v>49</v>
      </c>
      <c r="N95" s="652"/>
      <c r="O95" s="653">
        <v>4838</v>
      </c>
      <c r="P95" s="333"/>
      <c r="Q95" s="334"/>
      <c r="R95" s="831"/>
      <c r="S95" s="691"/>
      <c r="T95" s="724"/>
      <c r="U95" s="683"/>
      <c r="V95" s="728"/>
      <c r="W95" s="729"/>
      <c r="X95" s="729"/>
      <c r="Y95" s="729"/>
      <c r="Z95" s="729"/>
    </row>
    <row r="96" spans="1:26" ht="23.25" customHeight="1" thickBot="1">
      <c r="A96" s="739"/>
      <c r="B96" s="733"/>
      <c r="C96" s="736"/>
      <c r="D96" s="696"/>
      <c r="E96" s="745"/>
      <c r="F96" s="784"/>
      <c r="G96" s="475" t="s">
        <v>13</v>
      </c>
      <c r="H96" s="476">
        <f>SUM(H92:H95)</f>
        <v>430708</v>
      </c>
      <c r="I96" s="476">
        <f>SUM(I92:I95)</f>
        <v>3848</v>
      </c>
      <c r="J96" s="476">
        <f>SUM(J92:J95)</f>
        <v>0</v>
      </c>
      <c r="K96" s="476">
        <f>SUM(K92:K95)</f>
        <v>426860</v>
      </c>
      <c r="L96" s="654">
        <f>+L93+L94</f>
        <v>69358</v>
      </c>
      <c r="M96" s="654">
        <f>+M93+M94</f>
        <v>701</v>
      </c>
      <c r="N96" s="654">
        <f>+N93+N94</f>
        <v>0</v>
      </c>
      <c r="O96" s="654">
        <f>+O93+O94</f>
        <v>68657</v>
      </c>
      <c r="P96" s="477">
        <f>SUM(P92:P95)</f>
        <v>0</v>
      </c>
      <c r="Q96" s="477">
        <f>SUM(Q92:Q95)</f>
        <v>0</v>
      </c>
      <c r="R96" s="831"/>
      <c r="S96" s="499">
        <v>494</v>
      </c>
      <c r="T96" s="500"/>
      <c r="U96" s="501"/>
      <c r="V96" s="728"/>
      <c r="W96" s="729"/>
      <c r="X96" s="729"/>
      <c r="Y96" s="729"/>
      <c r="Z96" s="729"/>
    </row>
    <row r="97" spans="1:30" ht="23.25" customHeight="1" thickBot="1">
      <c r="A97" s="128" t="s">
        <v>18</v>
      </c>
      <c r="B97" s="664" t="s">
        <v>20</v>
      </c>
      <c r="C97" s="663" t="s">
        <v>179</v>
      </c>
      <c r="D97" s="706" t="s">
        <v>139</v>
      </c>
      <c r="E97" s="822" t="s">
        <v>51</v>
      </c>
      <c r="F97" s="824" t="s">
        <v>76</v>
      </c>
      <c r="G97" s="127" t="s">
        <v>32</v>
      </c>
      <c r="H97" s="173">
        <v>2024</v>
      </c>
      <c r="I97" s="21"/>
      <c r="J97" s="21"/>
      <c r="K97" s="218">
        <v>2024</v>
      </c>
      <c r="L97" s="294"/>
      <c r="M97" s="279"/>
      <c r="N97" s="279"/>
      <c r="O97" s="291"/>
      <c r="P97" s="166"/>
      <c r="Q97" s="166"/>
      <c r="R97" s="833" t="s">
        <v>70</v>
      </c>
      <c r="S97" s="582"/>
      <c r="T97" s="581"/>
      <c r="U97" s="580"/>
      <c r="V97" s="730"/>
      <c r="W97" s="731"/>
      <c r="X97" s="731"/>
    </row>
    <row r="98" spans="1:30" ht="19.5" customHeight="1" thickBot="1">
      <c r="A98" s="577"/>
      <c r="B98" s="578"/>
      <c r="C98" s="579"/>
      <c r="D98" s="707"/>
      <c r="E98" s="823"/>
      <c r="F98" s="792"/>
      <c r="G98" s="145" t="s">
        <v>13</v>
      </c>
      <c r="H98" s="231">
        <f>SUM(H97:H97)</f>
        <v>2024</v>
      </c>
      <c r="I98" s="231">
        <f>SUM(I97:I97)</f>
        <v>0</v>
      </c>
      <c r="J98" s="231">
        <f>SUM(J97:J97)</f>
        <v>0</v>
      </c>
      <c r="K98" s="231">
        <f>SUM(K97:K97)</f>
        <v>2024</v>
      </c>
      <c r="L98" s="407"/>
      <c r="M98" s="550"/>
      <c r="N98" s="551"/>
      <c r="O98" s="551"/>
      <c r="P98" s="552"/>
      <c r="Q98" s="553"/>
      <c r="R98" s="834"/>
      <c r="S98" s="136"/>
      <c r="T98" s="137"/>
      <c r="U98" s="138"/>
      <c r="V98" s="730"/>
      <c r="W98" s="731"/>
      <c r="X98" s="731"/>
    </row>
    <row r="99" spans="1:30" ht="27.75" customHeight="1">
      <c r="A99" s="128"/>
      <c r="B99" s="489"/>
      <c r="C99" s="741" t="s">
        <v>128</v>
      </c>
      <c r="D99" s="761" t="s">
        <v>140</v>
      </c>
      <c r="E99" s="684" t="s">
        <v>65</v>
      </c>
      <c r="F99" s="779" t="s">
        <v>75</v>
      </c>
      <c r="G99" s="316" t="s">
        <v>25</v>
      </c>
      <c r="H99" s="554">
        <v>214900</v>
      </c>
      <c r="I99" s="343">
        <v>44</v>
      </c>
      <c r="J99" s="339">
        <v>0</v>
      </c>
      <c r="K99" s="343">
        <v>214856</v>
      </c>
      <c r="L99" s="637">
        <v>102399.91</v>
      </c>
      <c r="M99" s="343">
        <v>102400</v>
      </c>
      <c r="N99" s="339">
        <v>126.9</v>
      </c>
      <c r="O99" s="343">
        <v>102273</v>
      </c>
      <c r="P99" s="343">
        <v>0</v>
      </c>
      <c r="Q99" s="343">
        <v>0</v>
      </c>
      <c r="R99" s="1068" t="s">
        <v>66</v>
      </c>
      <c r="S99" s="690">
        <v>5861</v>
      </c>
      <c r="T99" s="723">
        <v>0</v>
      </c>
      <c r="U99" s="682">
        <v>0</v>
      </c>
      <c r="V99" s="3"/>
    </row>
    <row r="100" spans="1:30" ht="28.5" customHeight="1">
      <c r="A100" s="949" t="s">
        <v>18</v>
      </c>
      <c r="B100" s="847" t="s">
        <v>20</v>
      </c>
      <c r="C100" s="742"/>
      <c r="D100" s="762"/>
      <c r="E100" s="685"/>
      <c r="F100" s="780"/>
      <c r="G100" s="324" t="s">
        <v>114</v>
      </c>
      <c r="H100" s="329">
        <v>0</v>
      </c>
      <c r="I100" s="329">
        <v>0</v>
      </c>
      <c r="J100" s="326">
        <v>0</v>
      </c>
      <c r="K100" s="329">
        <v>0</v>
      </c>
      <c r="L100" s="329">
        <v>0</v>
      </c>
      <c r="M100" s="329">
        <v>0</v>
      </c>
      <c r="N100" s="326">
        <v>0</v>
      </c>
      <c r="O100" s="329">
        <v>0</v>
      </c>
      <c r="P100" s="381">
        <v>0</v>
      </c>
      <c r="Q100" s="321">
        <v>0</v>
      </c>
      <c r="R100" s="1069"/>
      <c r="S100" s="691"/>
      <c r="T100" s="724"/>
      <c r="U100" s="683"/>
      <c r="V100" s="3"/>
    </row>
    <row r="101" spans="1:30" ht="28.5" customHeight="1">
      <c r="A101" s="949"/>
      <c r="B101" s="847"/>
      <c r="C101" s="742"/>
      <c r="D101" s="762"/>
      <c r="E101" s="685"/>
      <c r="F101" s="780"/>
      <c r="G101" s="325" t="s">
        <v>24</v>
      </c>
      <c r="H101" s="321">
        <v>219681</v>
      </c>
      <c r="I101" s="321">
        <v>1304</v>
      </c>
      <c r="J101" s="318">
        <v>0</v>
      </c>
      <c r="K101" s="321">
        <v>218377</v>
      </c>
      <c r="L101" s="321">
        <v>106436</v>
      </c>
      <c r="M101" s="321">
        <v>106436</v>
      </c>
      <c r="N101" s="318">
        <v>1438.32</v>
      </c>
      <c r="O101" s="321">
        <v>104998</v>
      </c>
      <c r="P101" s="321">
        <v>0</v>
      </c>
      <c r="Q101" s="329">
        <v>0</v>
      </c>
      <c r="R101" s="1069"/>
      <c r="S101" s="691"/>
      <c r="T101" s="724"/>
      <c r="U101" s="683"/>
      <c r="V101" s="3"/>
    </row>
    <row r="102" spans="1:30" ht="26.25" customHeight="1" thickBot="1">
      <c r="A102" s="949"/>
      <c r="B102" s="847"/>
      <c r="C102" s="742"/>
      <c r="D102" s="762"/>
      <c r="E102" s="685"/>
      <c r="F102" s="780"/>
      <c r="G102" s="331" t="s">
        <v>33</v>
      </c>
      <c r="H102" s="334">
        <v>13195</v>
      </c>
      <c r="I102" s="484">
        <v>44</v>
      </c>
      <c r="J102" s="484">
        <v>0</v>
      </c>
      <c r="K102" s="333">
        <v>13151</v>
      </c>
      <c r="L102" s="334">
        <v>27444.23</v>
      </c>
      <c r="M102" s="574">
        <v>27444</v>
      </c>
      <c r="N102" s="574">
        <v>126.9</v>
      </c>
      <c r="O102" s="333">
        <v>27317</v>
      </c>
      <c r="P102" s="334">
        <v>0</v>
      </c>
      <c r="Q102" s="334">
        <v>0</v>
      </c>
      <c r="R102" s="1069"/>
      <c r="S102" s="691"/>
      <c r="T102" s="724"/>
      <c r="U102" s="683"/>
      <c r="V102" s="3"/>
    </row>
    <row r="103" spans="1:30" ht="30" customHeight="1" thickBot="1">
      <c r="A103" s="950"/>
      <c r="B103" s="848"/>
      <c r="C103" s="743"/>
      <c r="D103" s="763"/>
      <c r="E103" s="760"/>
      <c r="F103" s="781"/>
      <c r="G103" s="473" t="s">
        <v>13</v>
      </c>
      <c r="H103" s="409">
        <f t="shared" ref="H103:Q103" si="9">SUM(H99:H102)</f>
        <v>447776</v>
      </c>
      <c r="I103" s="409">
        <f t="shared" si="9"/>
        <v>1392</v>
      </c>
      <c r="J103" s="409">
        <f t="shared" si="9"/>
        <v>0</v>
      </c>
      <c r="K103" s="409">
        <f t="shared" si="9"/>
        <v>446384</v>
      </c>
      <c r="L103" s="409">
        <f t="shared" si="9"/>
        <v>236280.14</v>
      </c>
      <c r="M103" s="409">
        <f t="shared" si="9"/>
        <v>236280</v>
      </c>
      <c r="N103" s="409">
        <f t="shared" si="9"/>
        <v>1692.1200000000001</v>
      </c>
      <c r="O103" s="409">
        <f t="shared" si="9"/>
        <v>234588</v>
      </c>
      <c r="P103" s="409">
        <v>0</v>
      </c>
      <c r="Q103" s="409">
        <f t="shared" si="9"/>
        <v>0</v>
      </c>
      <c r="R103" s="1070"/>
      <c r="S103" s="533">
        <v>5861</v>
      </c>
      <c r="T103" s="534">
        <v>0</v>
      </c>
      <c r="U103" s="535">
        <v>0</v>
      </c>
      <c r="V103" s="3"/>
    </row>
    <row r="104" spans="1:30" ht="17.25" customHeight="1">
      <c r="A104" s="481"/>
      <c r="B104" s="480"/>
      <c r="C104" s="742" t="s">
        <v>129</v>
      </c>
      <c r="D104" s="804" t="s">
        <v>106</v>
      </c>
      <c r="E104" s="685" t="s">
        <v>65</v>
      </c>
      <c r="F104" s="780" t="s">
        <v>75</v>
      </c>
      <c r="G104" s="505" t="s">
        <v>25</v>
      </c>
      <c r="H104" s="504">
        <v>235300</v>
      </c>
      <c r="I104" s="318">
        <v>0</v>
      </c>
      <c r="J104" s="318">
        <v>0</v>
      </c>
      <c r="K104" s="318">
        <v>235300</v>
      </c>
      <c r="L104" s="638">
        <v>27500</v>
      </c>
      <c r="M104" s="318">
        <v>27500</v>
      </c>
      <c r="N104" s="318">
        <v>111.3</v>
      </c>
      <c r="O104" s="318">
        <v>27389</v>
      </c>
      <c r="P104" s="321">
        <v>0</v>
      </c>
      <c r="Q104" s="321">
        <v>0</v>
      </c>
      <c r="R104" s="831" t="s">
        <v>66</v>
      </c>
      <c r="S104" s="747">
        <v>70821</v>
      </c>
      <c r="T104" s="751">
        <v>0</v>
      </c>
      <c r="U104" s="725">
        <v>0</v>
      </c>
      <c r="V104" s="3"/>
    </row>
    <row r="105" spans="1:30" ht="15" customHeight="1">
      <c r="A105" s="739" t="s">
        <v>18</v>
      </c>
      <c r="B105" s="733" t="s">
        <v>20</v>
      </c>
      <c r="C105" s="742"/>
      <c r="D105" s="804"/>
      <c r="E105" s="685"/>
      <c r="F105" s="780"/>
      <c r="G105" s="505" t="s">
        <v>114</v>
      </c>
      <c r="H105" s="506">
        <v>0</v>
      </c>
      <c r="I105" s="507">
        <v>0</v>
      </c>
      <c r="J105" s="507">
        <v>0</v>
      </c>
      <c r="K105" s="507">
        <v>0</v>
      </c>
      <c r="L105" s="506">
        <v>0</v>
      </c>
      <c r="M105" s="507">
        <v>0</v>
      </c>
      <c r="N105" s="507">
        <v>0</v>
      </c>
      <c r="O105" s="507">
        <v>0</v>
      </c>
      <c r="P105" s="321">
        <v>0</v>
      </c>
      <c r="Q105" s="321"/>
      <c r="R105" s="831"/>
      <c r="S105" s="747"/>
      <c r="T105" s="751"/>
      <c r="U105" s="725"/>
      <c r="V105" s="3"/>
    </row>
    <row r="106" spans="1:30" ht="20.25" customHeight="1">
      <c r="A106" s="739"/>
      <c r="B106" s="733"/>
      <c r="C106" s="742"/>
      <c r="D106" s="804"/>
      <c r="E106" s="685"/>
      <c r="F106" s="780"/>
      <c r="G106" s="508" t="s">
        <v>24</v>
      </c>
      <c r="H106" s="506">
        <v>123622</v>
      </c>
      <c r="I106" s="507">
        <v>0</v>
      </c>
      <c r="J106" s="507">
        <v>0</v>
      </c>
      <c r="K106" s="507">
        <v>123622</v>
      </c>
      <c r="L106" s="506">
        <v>223727</v>
      </c>
      <c r="M106" s="507">
        <v>223727</v>
      </c>
      <c r="N106" s="507">
        <v>2912</v>
      </c>
      <c r="O106" s="507">
        <v>220815</v>
      </c>
      <c r="P106" s="329">
        <v>0</v>
      </c>
      <c r="Q106" s="329">
        <v>0</v>
      </c>
      <c r="R106" s="831"/>
      <c r="S106" s="747"/>
      <c r="T106" s="751"/>
      <c r="U106" s="725"/>
      <c r="V106" s="3"/>
    </row>
    <row r="107" spans="1:30" ht="18.75" customHeight="1" thickBot="1">
      <c r="A107" s="739"/>
      <c r="B107" s="733"/>
      <c r="C107" s="742"/>
      <c r="D107" s="804"/>
      <c r="E107" s="685"/>
      <c r="F107" s="780"/>
      <c r="G107" s="486" t="s">
        <v>33</v>
      </c>
      <c r="H107" s="509">
        <v>10090</v>
      </c>
      <c r="I107" s="510">
        <v>0</v>
      </c>
      <c r="J107" s="510">
        <v>0</v>
      </c>
      <c r="K107" s="510">
        <v>10090</v>
      </c>
      <c r="L107" s="509">
        <v>11980.01</v>
      </c>
      <c r="M107" s="510">
        <v>11980</v>
      </c>
      <c r="N107" s="510">
        <v>111.3</v>
      </c>
      <c r="O107" s="510">
        <v>11869</v>
      </c>
      <c r="P107" s="334">
        <v>0</v>
      </c>
      <c r="Q107" s="334">
        <v>0</v>
      </c>
      <c r="R107" s="831"/>
      <c r="S107" s="747"/>
      <c r="T107" s="751"/>
      <c r="U107" s="725"/>
      <c r="V107" s="3"/>
    </row>
    <row r="108" spans="1:30" ht="24.75" customHeight="1" thickBot="1">
      <c r="A108" s="740"/>
      <c r="B108" s="734"/>
      <c r="C108" s="743"/>
      <c r="D108" s="805"/>
      <c r="E108" s="760"/>
      <c r="F108" s="781"/>
      <c r="G108" s="450" t="s">
        <v>13</v>
      </c>
      <c r="H108" s="426">
        <f t="shared" ref="H108:N108" si="10">SUM(H104:H107)</f>
        <v>369012</v>
      </c>
      <c r="I108" s="426">
        <f t="shared" si="10"/>
        <v>0</v>
      </c>
      <c r="J108" s="426">
        <f t="shared" si="10"/>
        <v>0</v>
      </c>
      <c r="K108" s="426">
        <f t="shared" si="10"/>
        <v>369012</v>
      </c>
      <c r="L108" s="409">
        <f t="shared" si="10"/>
        <v>263207.01</v>
      </c>
      <c r="M108" s="409">
        <f t="shared" si="10"/>
        <v>263207</v>
      </c>
      <c r="N108" s="409">
        <f t="shared" si="10"/>
        <v>3134.6000000000004</v>
      </c>
      <c r="O108" s="409">
        <v>139738</v>
      </c>
      <c r="P108" s="426">
        <f>SUM(P104:P107)</f>
        <v>0</v>
      </c>
      <c r="Q108" s="426">
        <f>SUM(Q104:Q107)</f>
        <v>0</v>
      </c>
      <c r="R108" s="832"/>
      <c r="S108" s="511">
        <v>70821</v>
      </c>
      <c r="T108" s="512">
        <v>0</v>
      </c>
      <c r="U108" s="513">
        <v>0</v>
      </c>
      <c r="V108" s="3"/>
    </row>
    <row r="109" spans="1:30" ht="28.5" customHeight="1">
      <c r="A109" s="738" t="s">
        <v>18</v>
      </c>
      <c r="B109" s="732" t="s">
        <v>20</v>
      </c>
      <c r="C109" s="692" t="s">
        <v>131</v>
      </c>
      <c r="D109" s="695" t="s">
        <v>107</v>
      </c>
      <c r="E109" s="744" t="s">
        <v>91</v>
      </c>
      <c r="F109" s="835" t="s">
        <v>83</v>
      </c>
      <c r="G109" s="72" t="s">
        <v>25</v>
      </c>
      <c r="H109" s="184">
        <v>4900</v>
      </c>
      <c r="I109" s="63">
        <v>0</v>
      </c>
      <c r="J109" s="63">
        <v>0</v>
      </c>
      <c r="K109" s="77">
        <v>4900</v>
      </c>
      <c r="L109" s="280"/>
      <c r="M109" s="281"/>
      <c r="N109" s="281"/>
      <c r="O109" s="287"/>
      <c r="P109" s="59"/>
      <c r="Q109" s="59"/>
      <c r="R109" s="1071" t="s">
        <v>87</v>
      </c>
      <c r="S109" s="799">
        <v>90</v>
      </c>
      <c r="T109" s="757"/>
      <c r="U109" s="726"/>
      <c r="V109" s="3"/>
    </row>
    <row r="110" spans="1:30" ht="24" customHeight="1" thickBot="1">
      <c r="A110" s="739"/>
      <c r="B110" s="733"/>
      <c r="C110" s="693"/>
      <c r="D110" s="696"/>
      <c r="E110" s="745"/>
      <c r="F110" s="836"/>
      <c r="G110" s="74" t="s">
        <v>24</v>
      </c>
      <c r="H110" s="265">
        <v>0</v>
      </c>
      <c r="I110" s="264">
        <v>0</v>
      </c>
      <c r="J110" s="264">
        <v>0</v>
      </c>
      <c r="K110" s="266">
        <v>0</v>
      </c>
      <c r="L110" s="282"/>
      <c r="M110" s="283"/>
      <c r="N110" s="283"/>
      <c r="O110" s="288"/>
      <c r="P110" s="107"/>
      <c r="Q110" s="107"/>
      <c r="R110" s="1072"/>
      <c r="S110" s="800"/>
      <c r="T110" s="758"/>
      <c r="U110" s="727"/>
      <c r="V110" s="3"/>
      <c r="X110" s="144"/>
    </row>
    <row r="111" spans="1:30" ht="27.75" customHeight="1" thickBot="1">
      <c r="A111" s="740"/>
      <c r="B111" s="734"/>
      <c r="C111" s="694"/>
      <c r="D111" s="697"/>
      <c r="E111" s="746"/>
      <c r="F111" s="837"/>
      <c r="G111" s="75" t="s">
        <v>13</v>
      </c>
      <c r="H111" s="186">
        <f>SUM(H109:H110)</f>
        <v>4900</v>
      </c>
      <c r="I111" s="186">
        <f>SUM(I109:I110)</f>
        <v>0</v>
      </c>
      <c r="J111" s="186">
        <f>SUM(J109:J110)</f>
        <v>0</v>
      </c>
      <c r="K111" s="186">
        <f>SUM(K109:K110)</f>
        <v>4900</v>
      </c>
      <c r="L111" s="296"/>
      <c r="M111" s="296"/>
      <c r="N111" s="296"/>
      <c r="O111" s="296"/>
      <c r="P111" s="82"/>
      <c r="Q111" s="83"/>
      <c r="R111" s="1073"/>
      <c r="S111" s="121"/>
      <c r="T111" s="122"/>
      <c r="U111" s="123"/>
      <c r="V111" s="3"/>
    </row>
    <row r="112" spans="1:30" s="386" customFormat="1" ht="15" customHeight="1">
      <c r="A112" s="738" t="s">
        <v>18</v>
      </c>
      <c r="B112" s="732" t="s">
        <v>20</v>
      </c>
      <c r="C112" s="741" t="s">
        <v>157</v>
      </c>
      <c r="D112" s="803" t="s">
        <v>155</v>
      </c>
      <c r="E112" s="684" t="s">
        <v>41</v>
      </c>
      <c r="F112" s="686" t="s">
        <v>81</v>
      </c>
      <c r="G112" s="369" t="s">
        <v>25</v>
      </c>
      <c r="H112" s="370"/>
      <c r="I112" s="371"/>
      <c r="J112" s="371"/>
      <c r="K112" s="372"/>
      <c r="L112" s="373"/>
      <c r="M112" s="374"/>
      <c r="N112" s="374"/>
      <c r="O112" s="375"/>
      <c r="P112" s="376"/>
      <c r="Q112" s="376"/>
      <c r="R112" s="809" t="s">
        <v>156</v>
      </c>
      <c r="S112" s="377"/>
      <c r="T112" s="378"/>
      <c r="U112" s="379"/>
      <c r="V112" s="322"/>
      <c r="W112" s="322"/>
      <c r="X112" s="322"/>
      <c r="Y112" s="322"/>
      <c r="Z112" s="322"/>
      <c r="AA112" s="322"/>
      <c r="AB112" s="322"/>
      <c r="AC112" s="322"/>
      <c r="AD112" s="385"/>
    </row>
    <row r="113" spans="1:30" s="386" customFormat="1" ht="13.5" customHeight="1">
      <c r="A113" s="739"/>
      <c r="B113" s="733"/>
      <c r="C113" s="742"/>
      <c r="D113" s="804"/>
      <c r="E113" s="685"/>
      <c r="F113" s="687"/>
      <c r="G113" s="380" t="s">
        <v>33</v>
      </c>
      <c r="H113" s="362">
        <v>100000</v>
      </c>
      <c r="I113" s="326"/>
      <c r="J113" s="326"/>
      <c r="K113" s="346">
        <f>+H113</f>
        <v>100000</v>
      </c>
      <c r="L113" s="363"/>
      <c r="M113" s="328"/>
      <c r="N113" s="328"/>
      <c r="O113" s="347"/>
      <c r="P113" s="381">
        <v>400000</v>
      </c>
      <c r="Q113" s="381">
        <v>371603</v>
      </c>
      <c r="R113" s="810"/>
      <c r="S113" s="382">
        <v>0.2</v>
      </c>
      <c r="T113" s="383">
        <v>0.4</v>
      </c>
      <c r="U113" s="384">
        <v>0.4</v>
      </c>
      <c r="V113" s="322"/>
      <c r="W113" s="322"/>
      <c r="X113" s="322"/>
      <c r="Y113" s="322"/>
      <c r="Z113" s="322"/>
      <c r="AA113" s="322"/>
      <c r="AB113" s="322"/>
      <c r="AC113" s="322"/>
      <c r="AD113" s="385"/>
    </row>
    <row r="114" spans="1:30" s="386" customFormat="1" ht="12.75" customHeight="1" thickBot="1">
      <c r="A114" s="740"/>
      <c r="B114" s="734"/>
      <c r="C114" s="743"/>
      <c r="D114" s="805"/>
      <c r="E114" s="760"/>
      <c r="F114" s="808"/>
      <c r="G114" s="514" t="s">
        <v>13</v>
      </c>
      <c r="H114" s="515">
        <f>+H113</f>
        <v>100000</v>
      </c>
      <c r="I114" s="516"/>
      <c r="J114" s="516"/>
      <c r="K114" s="517">
        <f>+H114</f>
        <v>100000</v>
      </c>
      <c r="L114" s="518"/>
      <c r="M114" s="519"/>
      <c r="N114" s="519"/>
      <c r="O114" s="520"/>
      <c r="P114" s="521">
        <f>+P113</f>
        <v>400000</v>
      </c>
      <c r="Q114" s="521">
        <f>+Q113</f>
        <v>371603</v>
      </c>
      <c r="R114" s="811"/>
      <c r="S114" s="366"/>
      <c r="T114" s="367"/>
      <c r="U114" s="368"/>
      <c r="V114" s="322"/>
      <c r="W114" s="322"/>
      <c r="X114" s="322"/>
      <c r="Y114" s="322"/>
      <c r="Z114" s="322"/>
      <c r="AA114" s="322"/>
      <c r="AB114" s="322"/>
      <c r="AC114" s="322"/>
      <c r="AD114" s="385"/>
    </row>
    <row r="115" spans="1:30" s="323" customFormat="1" ht="16.5" customHeight="1">
      <c r="A115" s="738" t="s">
        <v>18</v>
      </c>
      <c r="B115" s="732" t="s">
        <v>20</v>
      </c>
      <c r="C115" s="1019" t="s">
        <v>132</v>
      </c>
      <c r="D115" s="801" t="s">
        <v>176</v>
      </c>
      <c r="E115" s="806" t="s">
        <v>41</v>
      </c>
      <c r="F115" s="687" t="s">
        <v>84</v>
      </c>
      <c r="G115" s="356" t="s">
        <v>25</v>
      </c>
      <c r="H115" s="357">
        <v>18760.669999999998</v>
      </c>
      <c r="I115" s="318">
        <v>928.43</v>
      </c>
      <c r="J115" s="318">
        <v>0</v>
      </c>
      <c r="K115" s="358">
        <v>17832.240000000002</v>
      </c>
      <c r="L115" s="359"/>
      <c r="M115" s="320"/>
      <c r="N115" s="320"/>
      <c r="O115" s="360"/>
      <c r="P115" s="361"/>
      <c r="Q115" s="319"/>
      <c r="R115" s="1016" t="s">
        <v>35</v>
      </c>
      <c r="S115" s="747">
        <v>0</v>
      </c>
      <c r="T115" s="751">
        <v>0</v>
      </c>
      <c r="U115" s="725">
        <v>0</v>
      </c>
      <c r="V115" s="322"/>
      <c r="W115" s="330"/>
    </row>
    <row r="116" spans="1:30" s="323" customFormat="1" ht="16.5" customHeight="1">
      <c r="A116" s="739"/>
      <c r="B116" s="733"/>
      <c r="C116" s="850"/>
      <c r="D116" s="801"/>
      <c r="E116" s="806"/>
      <c r="F116" s="687"/>
      <c r="G116" s="356" t="s">
        <v>33</v>
      </c>
      <c r="H116" s="362">
        <v>346.07</v>
      </c>
      <c r="I116" s="326">
        <v>346.07</v>
      </c>
      <c r="J116" s="326">
        <v>0</v>
      </c>
      <c r="K116" s="346">
        <v>0</v>
      </c>
      <c r="L116" s="363"/>
      <c r="M116" s="328"/>
      <c r="N116" s="328"/>
      <c r="O116" s="347"/>
      <c r="P116" s="361"/>
      <c r="Q116" s="319"/>
      <c r="R116" s="1016"/>
      <c r="S116" s="747"/>
      <c r="T116" s="751"/>
      <c r="U116" s="725"/>
      <c r="V116" s="322"/>
    </row>
    <row r="117" spans="1:30" s="323" customFormat="1" ht="16.5" customHeight="1" thickBot="1">
      <c r="A117" s="739"/>
      <c r="B117" s="733"/>
      <c r="C117" s="850"/>
      <c r="D117" s="801"/>
      <c r="E117" s="806"/>
      <c r="F117" s="687"/>
      <c r="G117" s="364" t="s">
        <v>24</v>
      </c>
      <c r="H117" s="350">
        <v>1961.09</v>
      </c>
      <c r="I117" s="351">
        <v>1961.09</v>
      </c>
      <c r="J117" s="351">
        <v>0</v>
      </c>
      <c r="K117" s="352">
        <v>0</v>
      </c>
      <c r="L117" s="353"/>
      <c r="M117" s="354"/>
      <c r="N117" s="354"/>
      <c r="O117" s="355"/>
      <c r="P117" s="365"/>
      <c r="Q117" s="333"/>
      <c r="R117" s="1016"/>
      <c r="S117" s="722"/>
      <c r="T117" s="752"/>
      <c r="U117" s="717"/>
      <c r="V117" s="322"/>
    </row>
    <row r="118" spans="1:30" s="323" customFormat="1" ht="16.5" customHeight="1" thickBot="1">
      <c r="A118" s="740"/>
      <c r="B118" s="734"/>
      <c r="C118" s="850"/>
      <c r="D118" s="802"/>
      <c r="E118" s="807"/>
      <c r="F118" s="808"/>
      <c r="G118" s="450" t="s">
        <v>13</v>
      </c>
      <c r="H118" s="522">
        <f>SUM(H115:H117)</f>
        <v>21067.829999999998</v>
      </c>
      <c r="I118" s="522">
        <f>SUM(I115:I117)</f>
        <v>3235.59</v>
      </c>
      <c r="J118" s="522">
        <f>SUM(J115:J117)</f>
        <v>0</v>
      </c>
      <c r="K118" s="522">
        <f>SUM(K115:K117)</f>
        <v>17832.240000000002</v>
      </c>
      <c r="L118" s="523"/>
      <c r="M118" s="523"/>
      <c r="N118" s="523"/>
      <c r="O118" s="523"/>
      <c r="P118" s="524"/>
      <c r="Q118" s="524"/>
      <c r="R118" s="1017"/>
      <c r="S118" s="366"/>
      <c r="T118" s="367"/>
      <c r="U118" s="368"/>
      <c r="V118" s="322"/>
    </row>
    <row r="119" spans="1:30" ht="16.5" customHeight="1">
      <c r="A119" s="738" t="s">
        <v>18</v>
      </c>
      <c r="B119" s="732" t="s">
        <v>20</v>
      </c>
      <c r="C119" s="693" t="s">
        <v>133</v>
      </c>
      <c r="D119" s="695" t="s">
        <v>80</v>
      </c>
      <c r="E119" s="744" t="s">
        <v>92</v>
      </c>
      <c r="F119" s="835" t="s">
        <v>26</v>
      </c>
      <c r="G119" s="72" t="s">
        <v>25</v>
      </c>
      <c r="H119" s="184">
        <v>11882</v>
      </c>
      <c r="I119" s="63">
        <f>+H119</f>
        <v>11882</v>
      </c>
      <c r="J119" s="63">
        <v>0</v>
      </c>
      <c r="K119" s="77">
        <v>0</v>
      </c>
      <c r="L119" s="280"/>
      <c r="M119" s="281"/>
      <c r="N119" s="281"/>
      <c r="O119" s="287"/>
      <c r="P119" s="174"/>
      <c r="Q119" s="174">
        <v>5000</v>
      </c>
      <c r="R119" s="819" t="s">
        <v>86</v>
      </c>
      <c r="S119" s="799">
        <v>0</v>
      </c>
      <c r="T119" s="757">
        <v>0</v>
      </c>
      <c r="U119" s="726">
        <v>1</v>
      </c>
      <c r="V119" s="3"/>
    </row>
    <row r="120" spans="1:30" ht="16.5" customHeight="1" thickBot="1">
      <c r="A120" s="739"/>
      <c r="B120" s="733"/>
      <c r="C120" s="693"/>
      <c r="D120" s="696"/>
      <c r="E120" s="745"/>
      <c r="F120" s="836"/>
      <c r="G120" s="74"/>
      <c r="H120" s="223"/>
      <c r="I120" s="224"/>
      <c r="J120" s="224"/>
      <c r="K120" s="225"/>
      <c r="L120" s="285"/>
      <c r="M120" s="286"/>
      <c r="N120" s="286"/>
      <c r="O120" s="295"/>
      <c r="P120" s="226"/>
      <c r="Q120" s="226"/>
      <c r="R120" s="820"/>
      <c r="S120" s="800"/>
      <c r="T120" s="758"/>
      <c r="U120" s="727"/>
      <c r="V120" s="3"/>
    </row>
    <row r="121" spans="1:30" ht="24.75" customHeight="1" thickBot="1">
      <c r="A121" s="740"/>
      <c r="B121" s="734"/>
      <c r="C121" s="694"/>
      <c r="D121" s="697"/>
      <c r="E121" s="746"/>
      <c r="F121" s="837"/>
      <c r="G121" s="75" t="s">
        <v>13</v>
      </c>
      <c r="H121" s="71">
        <f>SUM(H119:H120)</f>
        <v>11882</v>
      </c>
      <c r="I121" s="71">
        <f>SUM(I119:I120)</f>
        <v>11882</v>
      </c>
      <c r="J121" s="71">
        <f>SUM(J119:J120)</f>
        <v>0</v>
      </c>
      <c r="K121" s="71">
        <f>SUM(K119:K120)</f>
        <v>0</v>
      </c>
      <c r="L121" s="399"/>
      <c r="M121" s="399"/>
      <c r="N121" s="399"/>
      <c r="O121" s="399"/>
      <c r="P121" s="398"/>
      <c r="Q121" s="71">
        <v>5000</v>
      </c>
      <c r="R121" s="821"/>
      <c r="S121" s="121"/>
      <c r="T121" s="122"/>
      <c r="U121" s="123"/>
      <c r="V121" s="3"/>
    </row>
    <row r="122" spans="1:30" s="323" customFormat="1" ht="16.5" customHeight="1" thickBot="1">
      <c r="A122" s="738" t="s">
        <v>18</v>
      </c>
      <c r="B122" s="732" t="s">
        <v>20</v>
      </c>
      <c r="C122" s="741" t="s">
        <v>125</v>
      </c>
      <c r="D122" s="803" t="s">
        <v>101</v>
      </c>
      <c r="E122" s="684" t="s">
        <v>92</v>
      </c>
      <c r="F122" s="686" t="s">
        <v>26</v>
      </c>
      <c r="G122" s="387" t="s">
        <v>25</v>
      </c>
      <c r="H122" s="388">
        <v>16457</v>
      </c>
      <c r="I122" s="339">
        <v>258</v>
      </c>
      <c r="J122" s="339">
        <v>0</v>
      </c>
      <c r="K122" s="340">
        <v>16199</v>
      </c>
      <c r="L122" s="341"/>
      <c r="M122" s="341"/>
      <c r="N122" s="341"/>
      <c r="O122" s="341"/>
      <c r="P122" s="389"/>
      <c r="Q122" s="389"/>
      <c r="R122" s="688" t="s">
        <v>102</v>
      </c>
      <c r="S122" s="690"/>
      <c r="T122" s="723"/>
      <c r="U122" s="682"/>
      <c r="V122" s="322"/>
    </row>
    <row r="123" spans="1:30" s="323" customFormat="1" ht="16.5" customHeight="1" thickBot="1">
      <c r="A123" s="739"/>
      <c r="B123" s="733"/>
      <c r="C123" s="742"/>
      <c r="D123" s="804"/>
      <c r="E123" s="685"/>
      <c r="F123" s="687"/>
      <c r="G123" s="364" t="s">
        <v>24</v>
      </c>
      <c r="H123" s="390">
        <v>82288</v>
      </c>
      <c r="I123" s="332">
        <v>1466</v>
      </c>
      <c r="J123" s="332">
        <v>0</v>
      </c>
      <c r="K123" s="391">
        <v>80822</v>
      </c>
      <c r="L123" s="341"/>
      <c r="M123" s="341"/>
      <c r="N123" s="341"/>
      <c r="O123" s="341"/>
      <c r="P123" s="392"/>
      <c r="Q123" s="392"/>
      <c r="R123" s="689"/>
      <c r="S123" s="691"/>
      <c r="T123" s="724"/>
      <c r="U123" s="683"/>
      <c r="V123" s="322"/>
    </row>
    <row r="124" spans="1:30" s="323" customFormat="1" ht="21.75" customHeight="1" thickBot="1">
      <c r="A124" s="740"/>
      <c r="B124" s="734"/>
      <c r="C124" s="743"/>
      <c r="D124" s="805"/>
      <c r="E124" s="760"/>
      <c r="F124" s="808"/>
      <c r="G124" s="450" t="s">
        <v>13</v>
      </c>
      <c r="H124" s="453">
        <f>SUM(H122:H123)</f>
        <v>98745</v>
      </c>
      <c r="I124" s="453">
        <f>SUM(I122:I123)</f>
        <v>1724</v>
      </c>
      <c r="J124" s="453">
        <f>SUM(J122:J123)</f>
        <v>0</v>
      </c>
      <c r="K124" s="453">
        <f>SUM(K122:K123)</f>
        <v>97021</v>
      </c>
      <c r="L124" s="341"/>
      <c r="M124" s="341"/>
      <c r="N124" s="341"/>
      <c r="O124" s="341"/>
      <c r="P124" s="393"/>
      <c r="Q124" s="393"/>
      <c r="R124" s="1018"/>
      <c r="S124" s="394"/>
      <c r="T124" s="335"/>
      <c r="U124" s="336"/>
      <c r="V124" s="322"/>
    </row>
    <row r="125" spans="1:30" s="323" customFormat="1" ht="16.5" customHeight="1">
      <c r="A125" s="738" t="s">
        <v>18</v>
      </c>
      <c r="B125" s="732" t="s">
        <v>20</v>
      </c>
      <c r="C125" s="741" t="s">
        <v>124</v>
      </c>
      <c r="D125" s="803" t="s">
        <v>116</v>
      </c>
      <c r="E125" s="684" t="s">
        <v>92</v>
      </c>
      <c r="F125" s="686" t="s">
        <v>26</v>
      </c>
      <c r="G125" s="387" t="s">
        <v>25</v>
      </c>
      <c r="H125" s="388">
        <v>780</v>
      </c>
      <c r="I125" s="339"/>
      <c r="J125" s="339"/>
      <c r="K125" s="340">
        <v>780</v>
      </c>
      <c r="L125" s="388">
        <v>27340</v>
      </c>
      <c r="M125" s="418">
        <v>0</v>
      </c>
      <c r="N125" s="418">
        <v>0</v>
      </c>
      <c r="O125" s="459">
        <v>27340</v>
      </c>
      <c r="P125" s="395"/>
      <c r="Q125" s="389"/>
      <c r="R125" s="688" t="s">
        <v>102</v>
      </c>
      <c r="S125" s="721">
        <v>3.4</v>
      </c>
      <c r="T125" s="759">
        <v>0</v>
      </c>
      <c r="U125" s="716">
        <v>0</v>
      </c>
      <c r="V125" s="322"/>
    </row>
    <row r="126" spans="1:30" s="323" customFormat="1" ht="16.5" customHeight="1">
      <c r="A126" s="739"/>
      <c r="B126" s="733"/>
      <c r="C126" s="742"/>
      <c r="D126" s="804"/>
      <c r="E126" s="685"/>
      <c r="F126" s="687"/>
      <c r="G126" s="440" t="s">
        <v>33</v>
      </c>
      <c r="H126" s="673">
        <v>780</v>
      </c>
      <c r="I126" s="442"/>
      <c r="J126" s="442"/>
      <c r="K126" s="670">
        <v>780</v>
      </c>
      <c r="L126" s="673"/>
      <c r="M126" s="674"/>
      <c r="N126" s="674"/>
      <c r="O126" s="675"/>
      <c r="P126" s="676"/>
      <c r="Q126" s="443"/>
      <c r="R126" s="689"/>
      <c r="S126" s="747"/>
      <c r="T126" s="751"/>
      <c r="U126" s="725"/>
      <c r="V126" s="322"/>
    </row>
    <row r="127" spans="1:30" s="323" customFormat="1" ht="16.5" customHeight="1" thickBot="1">
      <c r="A127" s="739"/>
      <c r="B127" s="733"/>
      <c r="C127" s="742"/>
      <c r="D127" s="804"/>
      <c r="E127" s="685"/>
      <c r="F127" s="687"/>
      <c r="G127" s="364" t="s">
        <v>24</v>
      </c>
      <c r="H127" s="350">
        <v>4420</v>
      </c>
      <c r="I127" s="351"/>
      <c r="J127" s="351"/>
      <c r="K127" s="352">
        <v>4420</v>
      </c>
      <c r="L127" s="546">
        <f>+O127</f>
        <v>61654</v>
      </c>
      <c r="M127" s="547">
        <v>0</v>
      </c>
      <c r="N127" s="547">
        <v>0</v>
      </c>
      <c r="O127" s="548">
        <v>61654</v>
      </c>
      <c r="P127" s="396"/>
      <c r="Q127" s="392"/>
      <c r="R127" s="689"/>
      <c r="S127" s="722"/>
      <c r="T127" s="752"/>
      <c r="U127" s="717"/>
      <c r="V127" s="322"/>
    </row>
    <row r="128" spans="1:30" s="323" customFormat="1" ht="16.5" customHeight="1" thickBot="1">
      <c r="A128" s="740"/>
      <c r="B128" s="734"/>
      <c r="C128" s="743"/>
      <c r="D128" s="805"/>
      <c r="E128" s="760"/>
      <c r="F128" s="808"/>
      <c r="G128" s="450" t="s">
        <v>13</v>
      </c>
      <c r="H128" s="538">
        <f>SUM(H125:H127)</f>
        <v>5980</v>
      </c>
      <c r="I128" s="538">
        <f t="shared" ref="I128:K128" si="11">SUM(I125:I127)</f>
        <v>0</v>
      </c>
      <c r="J128" s="538">
        <f t="shared" si="11"/>
        <v>0</v>
      </c>
      <c r="K128" s="538">
        <f t="shared" si="11"/>
        <v>5980</v>
      </c>
      <c r="L128" s="538">
        <f>+L127+L125</f>
        <v>88994</v>
      </c>
      <c r="M128" s="538">
        <f>+M127+M125</f>
        <v>0</v>
      </c>
      <c r="N128" s="538">
        <f>+N127+N125</f>
        <v>0</v>
      </c>
      <c r="O128" s="538">
        <f>+O127+O125</f>
        <v>88994</v>
      </c>
      <c r="P128" s="425">
        <f>SUM(P125:P127)</f>
        <v>0</v>
      </c>
      <c r="Q128" s="425">
        <f>SUM(Q125:Q127)</f>
        <v>0</v>
      </c>
      <c r="R128" s="1018"/>
      <c r="S128" s="533">
        <v>3.4</v>
      </c>
      <c r="T128" s="534"/>
      <c r="U128" s="535"/>
      <c r="V128" s="322"/>
    </row>
    <row r="129" spans="1:23" s="323" customFormat="1" ht="16.5" customHeight="1">
      <c r="A129" s="738" t="s">
        <v>18</v>
      </c>
      <c r="B129" s="732" t="s">
        <v>20</v>
      </c>
      <c r="C129" s="741" t="s">
        <v>121</v>
      </c>
      <c r="D129" s="761" t="s">
        <v>145</v>
      </c>
      <c r="E129" s="684" t="s">
        <v>92</v>
      </c>
      <c r="F129" s="686" t="s">
        <v>26</v>
      </c>
      <c r="G129" s="387" t="s">
        <v>25</v>
      </c>
      <c r="H129" s="388">
        <v>9000</v>
      </c>
      <c r="I129" s="339">
        <v>9000</v>
      </c>
      <c r="J129" s="339">
        <v>0</v>
      </c>
      <c r="K129" s="340">
        <v>0</v>
      </c>
      <c r="L129" s="388">
        <v>15000</v>
      </c>
      <c r="M129" s="418">
        <v>15000</v>
      </c>
      <c r="N129" s="418"/>
      <c r="O129" s="459"/>
      <c r="P129" s="389">
        <v>30000</v>
      </c>
      <c r="Q129" s="389">
        <v>30000</v>
      </c>
      <c r="R129" s="991" t="s">
        <v>86</v>
      </c>
      <c r="S129" s="721">
        <v>1</v>
      </c>
      <c r="T129" s="759">
        <v>4</v>
      </c>
      <c r="U129" s="716">
        <v>5</v>
      </c>
      <c r="V129" s="322"/>
    </row>
    <row r="130" spans="1:23" s="323" customFormat="1" ht="16.5" customHeight="1" thickBot="1">
      <c r="A130" s="739"/>
      <c r="B130" s="733"/>
      <c r="C130" s="742"/>
      <c r="D130" s="762"/>
      <c r="E130" s="685"/>
      <c r="F130" s="687"/>
      <c r="G130" s="364"/>
      <c r="H130" s="350">
        <v>0</v>
      </c>
      <c r="I130" s="351">
        <v>0</v>
      </c>
      <c r="J130" s="351">
        <v>0</v>
      </c>
      <c r="K130" s="352">
        <v>0</v>
      </c>
      <c r="L130" s="546"/>
      <c r="M130" s="547"/>
      <c r="N130" s="547"/>
      <c r="O130" s="548"/>
      <c r="P130" s="397"/>
      <c r="Q130" s="397"/>
      <c r="R130" s="831"/>
      <c r="S130" s="722"/>
      <c r="T130" s="752"/>
      <c r="U130" s="717"/>
      <c r="V130" s="322"/>
    </row>
    <row r="131" spans="1:23" s="323" customFormat="1" ht="16.5" customHeight="1" thickBot="1">
      <c r="A131" s="740"/>
      <c r="B131" s="734"/>
      <c r="C131" s="743"/>
      <c r="D131" s="763"/>
      <c r="E131" s="760"/>
      <c r="F131" s="808"/>
      <c r="G131" s="450" t="s">
        <v>13</v>
      </c>
      <c r="H131" s="428">
        <f t="shared" ref="H131:M131" si="12">SUM(H129:H130)</f>
        <v>9000</v>
      </c>
      <c r="I131" s="428">
        <f t="shared" si="12"/>
        <v>9000</v>
      </c>
      <c r="J131" s="428">
        <f t="shared" si="12"/>
        <v>0</v>
      </c>
      <c r="K131" s="428">
        <f t="shared" si="12"/>
        <v>0</v>
      </c>
      <c r="L131" s="428">
        <f t="shared" si="12"/>
        <v>15000</v>
      </c>
      <c r="M131" s="428">
        <f t="shared" si="12"/>
        <v>15000</v>
      </c>
      <c r="N131" s="428"/>
      <c r="O131" s="428"/>
      <c r="P131" s="428">
        <f>SUM(P129:P130)</f>
        <v>30000</v>
      </c>
      <c r="Q131" s="428">
        <f>SUM(Q129:Q130)</f>
        <v>30000</v>
      </c>
      <c r="R131" s="832"/>
      <c r="S131" s="503">
        <v>1</v>
      </c>
      <c r="T131" s="494">
        <v>4</v>
      </c>
      <c r="U131" s="495">
        <v>5</v>
      </c>
      <c r="V131" s="322"/>
    </row>
    <row r="132" spans="1:23" s="323" customFormat="1" ht="16.5" customHeight="1">
      <c r="A132" s="738" t="s">
        <v>18</v>
      </c>
      <c r="B132" s="732" t="s">
        <v>20</v>
      </c>
      <c r="C132" s="741" t="s">
        <v>180</v>
      </c>
      <c r="D132" s="761" t="s">
        <v>154</v>
      </c>
      <c r="E132" s="684" t="s">
        <v>161</v>
      </c>
      <c r="F132" s="686" t="s">
        <v>26</v>
      </c>
      <c r="G132" s="387" t="s">
        <v>25</v>
      </c>
      <c r="H132" s="400"/>
      <c r="I132" s="339"/>
      <c r="J132" s="339"/>
      <c r="K132" s="340"/>
      <c r="L132" s="625">
        <f>+N132+O132</f>
        <v>13605</v>
      </c>
      <c r="M132" s="418">
        <v>13605</v>
      </c>
      <c r="N132" s="418">
        <v>605</v>
      </c>
      <c r="O132" s="459">
        <v>13000</v>
      </c>
      <c r="P132" s="401"/>
      <c r="Q132" s="389"/>
      <c r="R132" s="688" t="s">
        <v>102</v>
      </c>
      <c r="S132" s="690">
        <v>6.5</v>
      </c>
      <c r="T132" s="723"/>
      <c r="U132" s="682">
        <v>0</v>
      </c>
      <c r="V132" s="322"/>
    </row>
    <row r="133" spans="1:23" s="323" customFormat="1" ht="16.5" customHeight="1" thickBot="1">
      <c r="A133" s="739"/>
      <c r="B133" s="733"/>
      <c r="C133" s="742"/>
      <c r="D133" s="762"/>
      <c r="E133" s="685"/>
      <c r="F133" s="687"/>
      <c r="G133" s="364" t="s">
        <v>24</v>
      </c>
      <c r="H133" s="402"/>
      <c r="I133" s="332"/>
      <c r="J133" s="332"/>
      <c r="K133" s="391"/>
      <c r="L133" s="626">
        <f>+N133+O133</f>
        <v>74034.710000000006</v>
      </c>
      <c r="M133" s="421">
        <v>74035</v>
      </c>
      <c r="N133" s="421">
        <v>4034.71</v>
      </c>
      <c r="O133" s="463">
        <v>70000</v>
      </c>
      <c r="P133" s="403"/>
      <c r="Q133" s="392"/>
      <c r="R133" s="689"/>
      <c r="S133" s="691"/>
      <c r="T133" s="724"/>
      <c r="U133" s="683"/>
      <c r="V133" s="322"/>
    </row>
    <row r="134" spans="1:23" s="323" customFormat="1" ht="15" customHeight="1" thickBot="1">
      <c r="A134" s="740"/>
      <c r="B134" s="734"/>
      <c r="C134" s="742"/>
      <c r="D134" s="763"/>
      <c r="E134" s="685"/>
      <c r="F134" s="687"/>
      <c r="G134" s="452" t="s">
        <v>13</v>
      </c>
      <c r="H134" s="536"/>
      <c r="I134" s="536"/>
      <c r="J134" s="536"/>
      <c r="K134" s="537"/>
      <c r="L134" s="627">
        <f>+L132+L133</f>
        <v>87639.71</v>
      </c>
      <c r="M134" s="627">
        <f>+M132+M133</f>
        <v>87640</v>
      </c>
      <c r="N134" s="627">
        <f>+N132+N133</f>
        <v>4639.71</v>
      </c>
      <c r="O134" s="627">
        <f>+O132+O133</f>
        <v>83000</v>
      </c>
      <c r="P134" s="453"/>
      <c r="Q134" s="479"/>
      <c r="R134" s="689"/>
      <c r="S134" s="503">
        <v>6.5</v>
      </c>
      <c r="T134" s="494"/>
      <c r="U134" s="495"/>
    </row>
    <row r="135" spans="1:23" s="323" customFormat="1" ht="15" customHeight="1">
      <c r="A135" s="738" t="s">
        <v>18</v>
      </c>
      <c r="B135" s="732" t="s">
        <v>20</v>
      </c>
      <c r="C135" s="741" t="s">
        <v>20</v>
      </c>
      <c r="D135" s="803" t="s">
        <v>147</v>
      </c>
      <c r="E135" s="684" t="s">
        <v>41</v>
      </c>
      <c r="F135" s="686" t="s">
        <v>27</v>
      </c>
      <c r="G135" s="404" t="s">
        <v>25</v>
      </c>
      <c r="H135" s="525">
        <v>2300</v>
      </c>
      <c r="I135" s="526"/>
      <c r="J135" s="526"/>
      <c r="K135" s="527">
        <v>2300</v>
      </c>
      <c r="L135" s="388">
        <v>30000</v>
      </c>
      <c r="M135" s="418"/>
      <c r="N135" s="418"/>
      <c r="O135" s="459">
        <v>30000</v>
      </c>
      <c r="P135" s="370"/>
      <c r="Q135" s="372"/>
      <c r="R135" s="1032" t="s">
        <v>35</v>
      </c>
      <c r="S135" s="721">
        <v>1</v>
      </c>
      <c r="T135" s="378"/>
      <c r="U135" s="379"/>
    </row>
    <row r="136" spans="1:23" s="323" customFormat="1" ht="15" customHeight="1" thickBot="1">
      <c r="A136" s="739"/>
      <c r="B136" s="733"/>
      <c r="C136" s="742"/>
      <c r="D136" s="804"/>
      <c r="E136" s="685"/>
      <c r="F136" s="687"/>
      <c r="G136" s="405" t="s">
        <v>46</v>
      </c>
      <c r="H136" s="528">
        <v>752000</v>
      </c>
      <c r="I136" s="529"/>
      <c r="J136" s="529"/>
      <c r="K136" s="530">
        <v>752000</v>
      </c>
      <c r="L136" s="470"/>
      <c r="M136" s="557"/>
      <c r="N136" s="557"/>
      <c r="O136" s="628"/>
      <c r="P136" s="345"/>
      <c r="Q136" s="406"/>
      <c r="R136" s="1016"/>
      <c r="S136" s="722"/>
      <c r="T136" s="383"/>
      <c r="U136" s="384"/>
    </row>
    <row r="137" spans="1:23" s="323" customFormat="1" ht="15" customHeight="1" thickBot="1">
      <c r="A137" s="740"/>
      <c r="B137" s="734"/>
      <c r="C137" s="742"/>
      <c r="D137" s="805"/>
      <c r="E137" s="685"/>
      <c r="F137" s="687"/>
      <c r="G137" s="531" t="s">
        <v>13</v>
      </c>
      <c r="H137" s="532">
        <f>SUM(H135:H136)</f>
        <v>754300</v>
      </c>
      <c r="I137" s="532">
        <f t="shared" ref="I137:K137" si="13">SUM(I135:I136)</f>
        <v>0</v>
      </c>
      <c r="J137" s="532">
        <f t="shared" si="13"/>
        <v>0</v>
      </c>
      <c r="K137" s="532">
        <f t="shared" si="13"/>
        <v>754300</v>
      </c>
      <c r="L137" s="515">
        <f>SUM(L135:L136)</f>
        <v>30000</v>
      </c>
      <c r="M137" s="515">
        <f t="shared" ref="M137:O137" si="14">SUM(M135:M136)</f>
        <v>0</v>
      </c>
      <c r="N137" s="515">
        <f t="shared" si="14"/>
        <v>0</v>
      </c>
      <c r="O137" s="515">
        <f t="shared" si="14"/>
        <v>30000</v>
      </c>
      <c r="P137" s="515"/>
      <c r="Q137" s="517"/>
      <c r="R137" s="1017"/>
      <c r="S137" s="533">
        <v>1</v>
      </c>
      <c r="T137" s="534"/>
      <c r="U137" s="535"/>
    </row>
    <row r="138" spans="1:23" ht="17.25" customHeight="1">
      <c r="A138" s="769" t="s">
        <v>18</v>
      </c>
      <c r="B138" s="772" t="s">
        <v>20</v>
      </c>
      <c r="C138" s="941" t="s">
        <v>162</v>
      </c>
      <c r="D138" s="695" t="s">
        <v>148</v>
      </c>
      <c r="E138" s="744" t="s">
        <v>50</v>
      </c>
      <c r="F138" s="1066" t="s">
        <v>26</v>
      </c>
      <c r="G138" s="72" t="s">
        <v>25</v>
      </c>
      <c r="H138" s="234">
        <v>0</v>
      </c>
      <c r="I138" s="63"/>
      <c r="J138" s="63"/>
      <c r="K138" s="77">
        <v>0</v>
      </c>
      <c r="L138" s="629">
        <v>14797</v>
      </c>
      <c r="M138" s="185"/>
      <c r="N138" s="185"/>
      <c r="O138" s="630">
        <v>14797</v>
      </c>
      <c r="P138" s="174">
        <v>29797</v>
      </c>
      <c r="Q138" s="174"/>
      <c r="R138" s="767" t="s">
        <v>153</v>
      </c>
      <c r="S138" s="1028"/>
      <c r="T138" s="1037"/>
      <c r="U138" s="1035"/>
      <c r="V138" s="1060"/>
      <c r="W138" s="1061"/>
    </row>
    <row r="139" spans="1:23" ht="15" customHeight="1" thickBot="1">
      <c r="A139" s="770"/>
      <c r="B139" s="773"/>
      <c r="C139" s="942"/>
      <c r="D139" s="696"/>
      <c r="E139" s="745"/>
      <c r="F139" s="784"/>
      <c r="G139" s="74" t="s">
        <v>24</v>
      </c>
      <c r="H139" s="233">
        <v>98644</v>
      </c>
      <c r="I139" s="264"/>
      <c r="J139" s="264"/>
      <c r="K139" s="266">
        <v>98644</v>
      </c>
      <c r="L139" s="631">
        <v>98644</v>
      </c>
      <c r="M139" s="632"/>
      <c r="N139" s="632"/>
      <c r="O139" s="633">
        <v>98644</v>
      </c>
      <c r="P139" s="179">
        <v>100000</v>
      </c>
      <c r="Q139" s="179"/>
      <c r="R139" s="768"/>
      <c r="S139" s="1029"/>
      <c r="T139" s="1038"/>
      <c r="U139" s="1036"/>
      <c r="V139" s="1060"/>
      <c r="W139" s="1061"/>
    </row>
    <row r="140" spans="1:23" ht="19.5" customHeight="1" thickBot="1">
      <c r="A140" s="771"/>
      <c r="B140" s="774"/>
      <c r="C140" s="1065"/>
      <c r="D140" s="696"/>
      <c r="E140" s="745"/>
      <c r="F140" s="784"/>
      <c r="G140" s="95" t="s">
        <v>13</v>
      </c>
      <c r="H140" s="453">
        <f>SUM(H138:H139)</f>
        <v>98644</v>
      </c>
      <c r="I140" s="453"/>
      <c r="J140" s="453"/>
      <c r="K140" s="479">
        <f>SUM(K138:K139)</f>
        <v>98644</v>
      </c>
      <c r="L140" s="453">
        <f>SUM(L138:L139)</f>
        <v>113441</v>
      </c>
      <c r="M140" s="453">
        <f t="shared" ref="M140:O140" si="15">SUM(M138:M139)</f>
        <v>0</v>
      </c>
      <c r="N140" s="453">
        <f t="shared" si="15"/>
        <v>0</v>
      </c>
      <c r="O140" s="453">
        <f t="shared" si="15"/>
        <v>113441</v>
      </c>
      <c r="P140" s="96">
        <v>10000</v>
      </c>
      <c r="Q140" s="227"/>
      <c r="R140" s="768"/>
      <c r="S140" s="503"/>
      <c r="T140" s="494"/>
      <c r="U140" s="495"/>
      <c r="V140" s="1060"/>
      <c r="W140" s="1061"/>
    </row>
    <row r="141" spans="1:23" ht="19.5" customHeight="1" thickBot="1">
      <c r="A141" s="738" t="s">
        <v>18</v>
      </c>
      <c r="B141" s="732" t="s">
        <v>20</v>
      </c>
      <c r="C141" s="692" t="s">
        <v>167</v>
      </c>
      <c r="D141" s="706" t="s">
        <v>165</v>
      </c>
      <c r="E141" s="744" t="s">
        <v>168</v>
      </c>
      <c r="F141" s="1066" t="s">
        <v>26</v>
      </c>
      <c r="G141" s="252" t="s">
        <v>25</v>
      </c>
      <c r="H141" s="268"/>
      <c r="I141" s="268"/>
      <c r="J141" s="268"/>
      <c r="K141" s="567"/>
      <c r="L141" s="634">
        <v>50000</v>
      </c>
      <c r="M141" s="635"/>
      <c r="N141" s="635"/>
      <c r="O141" s="635">
        <v>50000</v>
      </c>
      <c r="P141" s="268">
        <v>50000</v>
      </c>
      <c r="Q141" s="268">
        <v>50000</v>
      </c>
      <c r="R141" s="1055" t="s">
        <v>166</v>
      </c>
      <c r="S141" s="187">
        <v>2</v>
      </c>
      <c r="T141" s="187"/>
      <c r="U141" s="188"/>
      <c r="V141" s="246"/>
      <c r="W141" s="245"/>
    </row>
    <row r="142" spans="1:23" ht="19.5" customHeight="1" thickBot="1">
      <c r="A142" s="740"/>
      <c r="B142" s="734"/>
      <c r="C142" s="694"/>
      <c r="D142" s="707"/>
      <c r="E142" s="746"/>
      <c r="F142" s="1067"/>
      <c r="G142" s="135" t="s">
        <v>13</v>
      </c>
      <c r="H142" s="539"/>
      <c r="I142" s="539"/>
      <c r="J142" s="539"/>
      <c r="K142" s="568"/>
      <c r="L142" s="636">
        <f>SUM(L141)</f>
        <v>50000</v>
      </c>
      <c r="M142" s="516">
        <f t="shared" ref="M142:O142" si="16">SUM(M141)</f>
        <v>0</v>
      </c>
      <c r="N142" s="516">
        <f t="shared" si="16"/>
        <v>0</v>
      </c>
      <c r="O142" s="516">
        <f t="shared" si="16"/>
        <v>50000</v>
      </c>
      <c r="P142" s="269">
        <f>SUM(P141)</f>
        <v>50000</v>
      </c>
      <c r="Q142" s="269">
        <f>SUM(Q141)</f>
        <v>50000</v>
      </c>
      <c r="R142" s="1056"/>
      <c r="S142" s="534"/>
      <c r="T142" s="534"/>
      <c r="U142" s="535"/>
      <c r="V142" s="245"/>
      <c r="W142" s="245"/>
    </row>
    <row r="143" spans="1:23" s="244" customFormat="1" ht="15" customHeight="1" thickBot="1">
      <c r="A143" s="190" t="s">
        <v>18</v>
      </c>
      <c r="B143" s="191" t="s">
        <v>20</v>
      </c>
      <c r="C143" s="816" t="s">
        <v>14</v>
      </c>
      <c r="D143" s="817"/>
      <c r="E143" s="817"/>
      <c r="F143" s="818"/>
      <c r="G143" s="46" t="s">
        <v>13</v>
      </c>
      <c r="H143" s="270">
        <f t="shared" ref="H143:Q143" si="17">SUM(H140+H137+H134+H131+H128+H124+H121+H118+H114+H111+H108+H103+H98+H96+H91+H86)</f>
        <v>3310243.83</v>
      </c>
      <c r="I143" s="270">
        <f t="shared" si="17"/>
        <v>39792.589999999997</v>
      </c>
      <c r="J143" s="270">
        <f t="shared" si="17"/>
        <v>0</v>
      </c>
      <c r="K143" s="270">
        <f t="shared" si="17"/>
        <v>3270451.24</v>
      </c>
      <c r="L143" s="270">
        <f t="shared" si="17"/>
        <v>1249735.94</v>
      </c>
      <c r="M143" s="270">
        <f t="shared" si="17"/>
        <v>948644</v>
      </c>
      <c r="N143" s="270">
        <f t="shared" si="17"/>
        <v>12015.43</v>
      </c>
      <c r="O143" s="270">
        <f t="shared" si="17"/>
        <v>1101539</v>
      </c>
      <c r="P143" s="270">
        <f t="shared" si="17"/>
        <v>440000</v>
      </c>
      <c r="Q143" s="270">
        <f t="shared" si="17"/>
        <v>406603</v>
      </c>
      <c r="R143" s="271" t="s">
        <v>34</v>
      </c>
      <c r="S143" s="271" t="s">
        <v>34</v>
      </c>
      <c r="T143" s="271" t="s">
        <v>34</v>
      </c>
      <c r="U143" s="271" t="s">
        <v>34</v>
      </c>
    </row>
    <row r="144" spans="1:23" ht="15" customHeight="1" thickBot="1">
      <c r="A144" s="130"/>
      <c r="B144" s="131"/>
      <c r="C144" s="132"/>
      <c r="D144" s="132"/>
      <c r="E144" s="132"/>
      <c r="F144" s="132"/>
      <c r="G144" s="105"/>
      <c r="H144" s="272"/>
      <c r="I144" s="272"/>
      <c r="J144" s="272"/>
      <c r="K144" s="272"/>
      <c r="L144" s="272"/>
      <c r="M144" s="272"/>
      <c r="N144" s="272"/>
      <c r="O144" s="272"/>
      <c r="P144" s="272"/>
      <c r="Q144" s="272"/>
      <c r="R144" s="133"/>
      <c r="S144" s="117"/>
      <c r="T144" s="57"/>
      <c r="U144" s="112"/>
    </row>
    <row r="145" spans="1:23" ht="15" customHeight="1" thickBot="1">
      <c r="A145" s="6" t="s">
        <v>18</v>
      </c>
      <c r="B145" s="7" t="s">
        <v>21</v>
      </c>
      <c r="C145" s="273" t="s">
        <v>36</v>
      </c>
      <c r="D145" s="274"/>
      <c r="E145" s="274"/>
      <c r="F145" s="274"/>
      <c r="G145" s="274"/>
      <c r="H145" s="274"/>
      <c r="I145" s="274"/>
      <c r="J145" s="274"/>
      <c r="K145" s="274"/>
      <c r="L145" s="274"/>
      <c r="M145" s="28"/>
      <c r="N145" s="28"/>
      <c r="O145" s="28"/>
      <c r="P145" s="28"/>
      <c r="Q145" s="28"/>
      <c r="R145" s="28"/>
      <c r="S145" s="114" t="s">
        <v>34</v>
      </c>
      <c r="T145" s="115" t="s">
        <v>34</v>
      </c>
      <c r="U145" s="116" t="s">
        <v>34</v>
      </c>
      <c r="V145" s="3"/>
    </row>
    <row r="146" spans="1:23" ht="12" customHeight="1">
      <c r="A146" s="738" t="s">
        <v>18</v>
      </c>
      <c r="B146" s="732" t="s">
        <v>21</v>
      </c>
      <c r="C146" s="788" t="s">
        <v>27</v>
      </c>
      <c r="D146" s="706" t="s">
        <v>117</v>
      </c>
      <c r="E146" s="1023" t="s">
        <v>141</v>
      </c>
      <c r="F146" s="1025" t="s">
        <v>48</v>
      </c>
      <c r="G146" s="247" t="s">
        <v>24</v>
      </c>
      <c r="H146" s="248">
        <v>234000</v>
      </c>
      <c r="I146" s="63"/>
      <c r="J146" s="63"/>
      <c r="K146" s="175">
        <v>234000</v>
      </c>
      <c r="L146" s="297"/>
      <c r="M146" s="281"/>
      <c r="N146" s="281"/>
      <c r="O146" s="289"/>
      <c r="P146" s="174"/>
      <c r="Q146" s="68"/>
      <c r="R146" s="1051" t="s">
        <v>49</v>
      </c>
      <c r="S146" s="799"/>
      <c r="T146" s="757"/>
      <c r="U146" s="726"/>
      <c r="V146" s="1060"/>
      <c r="W146" s="1061"/>
    </row>
    <row r="147" spans="1:23" ht="12" customHeight="1">
      <c r="A147" s="739"/>
      <c r="B147" s="733"/>
      <c r="C147" s="789"/>
      <c r="D147" s="775"/>
      <c r="E147" s="1024"/>
      <c r="F147" s="1026"/>
      <c r="G147" s="249" t="s">
        <v>25</v>
      </c>
      <c r="H147" s="228">
        <v>0</v>
      </c>
      <c r="I147" s="176"/>
      <c r="J147" s="176"/>
      <c r="K147" s="178">
        <v>0</v>
      </c>
      <c r="L147" s="293"/>
      <c r="M147" s="284"/>
      <c r="N147" s="284"/>
      <c r="O147" s="298"/>
      <c r="P147" s="177"/>
      <c r="Q147" s="181"/>
      <c r="R147" s="1052"/>
      <c r="S147" s="1054"/>
      <c r="T147" s="984"/>
      <c r="U147" s="986"/>
      <c r="V147" s="1060"/>
      <c r="W147" s="1061"/>
    </row>
    <row r="148" spans="1:23" ht="15.75" customHeight="1">
      <c r="A148" s="739"/>
      <c r="B148" s="733"/>
      <c r="C148" s="789"/>
      <c r="D148" s="775"/>
      <c r="E148" s="1024"/>
      <c r="F148" s="1026"/>
      <c r="G148" s="249" t="s">
        <v>33</v>
      </c>
      <c r="H148" s="228">
        <v>0</v>
      </c>
      <c r="I148" s="176"/>
      <c r="J148" s="176"/>
      <c r="K148" s="178">
        <v>0</v>
      </c>
      <c r="L148" s="293"/>
      <c r="M148" s="284"/>
      <c r="N148" s="284"/>
      <c r="O148" s="298"/>
      <c r="P148" s="177"/>
      <c r="Q148" s="181"/>
      <c r="R148" s="1052"/>
      <c r="S148" s="1054"/>
      <c r="T148" s="984"/>
      <c r="U148" s="986"/>
      <c r="V148" s="1060"/>
      <c r="W148" s="1061"/>
    </row>
    <row r="149" spans="1:23" ht="13.5" customHeight="1" thickBot="1">
      <c r="A149" s="739"/>
      <c r="B149" s="733"/>
      <c r="C149" s="789"/>
      <c r="D149" s="775"/>
      <c r="E149" s="1024"/>
      <c r="F149" s="1026"/>
      <c r="G149" s="250" t="s">
        <v>32</v>
      </c>
      <c r="H149" s="251">
        <v>0</v>
      </c>
      <c r="I149" s="224">
        <v>0</v>
      </c>
      <c r="J149" s="224">
        <v>0</v>
      </c>
      <c r="K149" s="232">
        <v>0</v>
      </c>
      <c r="L149" s="299"/>
      <c r="M149" s="286"/>
      <c r="N149" s="286"/>
      <c r="O149" s="300"/>
      <c r="P149" s="179"/>
      <c r="Q149" s="70"/>
      <c r="R149" s="1052"/>
      <c r="S149" s="800"/>
      <c r="T149" s="758"/>
      <c r="U149" s="727"/>
      <c r="V149" s="1060"/>
      <c r="W149" s="1061"/>
    </row>
    <row r="150" spans="1:23" ht="15.75" customHeight="1" thickBot="1">
      <c r="A150" s="740"/>
      <c r="B150" s="734"/>
      <c r="C150" s="790"/>
      <c r="D150" s="707"/>
      <c r="E150" s="1024"/>
      <c r="F150" s="1027"/>
      <c r="G150" s="531" t="s">
        <v>13</v>
      </c>
      <c r="H150" s="409">
        <f>SUM(H146:H149)</f>
        <v>234000</v>
      </c>
      <c r="I150" s="409">
        <f>SUM(I146:I149)</f>
        <v>0</v>
      </c>
      <c r="J150" s="409">
        <f>SUM(J146:J149)</f>
        <v>0</v>
      </c>
      <c r="K150" s="409">
        <f>SUM(K146:K149)</f>
        <v>234000</v>
      </c>
      <c r="L150" s="407"/>
      <c r="M150" s="407"/>
      <c r="N150" s="407"/>
      <c r="O150" s="407"/>
      <c r="P150" s="502"/>
      <c r="Q150" s="502"/>
      <c r="R150" s="1053"/>
      <c r="S150" s="540"/>
      <c r="T150" s="540"/>
      <c r="U150" s="541"/>
      <c r="V150" s="1060"/>
      <c r="W150" s="1061"/>
    </row>
    <row r="151" spans="1:23" ht="15.75" customHeight="1" thickBot="1">
      <c r="A151" s="738" t="s">
        <v>18</v>
      </c>
      <c r="B151" s="732" t="s">
        <v>21</v>
      </c>
      <c r="C151" s="788" t="s">
        <v>26</v>
      </c>
      <c r="D151" s="706" t="s">
        <v>142</v>
      </c>
      <c r="E151" s="1015" t="s">
        <v>141</v>
      </c>
      <c r="F151" s="1020" t="s">
        <v>48</v>
      </c>
      <c r="G151" s="252" t="s">
        <v>24</v>
      </c>
      <c r="H151" s="76">
        <v>8000</v>
      </c>
      <c r="I151" s="63">
        <v>8000</v>
      </c>
      <c r="J151" s="253"/>
      <c r="K151" s="254"/>
      <c r="L151" s="280"/>
      <c r="M151" s="281"/>
      <c r="N151" s="301"/>
      <c r="O151" s="302"/>
      <c r="P151" s="255"/>
      <c r="Q151" s="255"/>
      <c r="R151" s="1051" t="s">
        <v>49</v>
      </c>
      <c r="S151" s="799"/>
      <c r="T151" s="757"/>
      <c r="U151" s="726"/>
      <c r="V151" s="3"/>
    </row>
    <row r="152" spans="1:23" ht="13.5" customHeight="1" thickBot="1">
      <c r="A152" s="739"/>
      <c r="B152" s="733"/>
      <c r="C152" s="789"/>
      <c r="D152" s="775"/>
      <c r="E152" s="1015"/>
      <c r="F152" s="1021"/>
      <c r="G152" s="252" t="s">
        <v>25</v>
      </c>
      <c r="H152" s="256"/>
      <c r="I152" s="257"/>
      <c r="J152" s="257"/>
      <c r="K152" s="258"/>
      <c r="L152" s="303"/>
      <c r="M152" s="304"/>
      <c r="N152" s="304"/>
      <c r="O152" s="305"/>
      <c r="P152" s="255"/>
      <c r="Q152" s="255"/>
      <c r="R152" s="1052"/>
      <c r="S152" s="1054"/>
      <c r="T152" s="984"/>
      <c r="U152" s="986"/>
      <c r="V152" s="3"/>
    </row>
    <row r="153" spans="1:23" ht="13.5" customHeight="1" thickBot="1">
      <c r="A153" s="739"/>
      <c r="B153" s="733"/>
      <c r="C153" s="789"/>
      <c r="D153" s="775"/>
      <c r="E153" s="1015"/>
      <c r="F153" s="1021"/>
      <c r="G153" s="259" t="s">
        <v>33</v>
      </c>
      <c r="H153" s="260"/>
      <c r="I153" s="261"/>
      <c r="J153" s="261"/>
      <c r="K153" s="262"/>
      <c r="L153" s="306"/>
      <c r="M153" s="307"/>
      <c r="N153" s="307"/>
      <c r="O153" s="308"/>
      <c r="P153" s="263"/>
      <c r="Q153" s="263"/>
      <c r="R153" s="1052"/>
      <c r="S153" s="1054"/>
      <c r="T153" s="984"/>
      <c r="U153" s="986"/>
      <c r="V153" s="3"/>
    </row>
    <row r="154" spans="1:23" ht="23.25" customHeight="1" thickBot="1">
      <c r="A154" s="740"/>
      <c r="B154" s="734"/>
      <c r="C154" s="790"/>
      <c r="D154" s="707"/>
      <c r="E154" s="1015"/>
      <c r="F154" s="1022"/>
      <c r="G154" s="473" t="s">
        <v>97</v>
      </c>
      <c r="H154" s="409">
        <f>SUM(H151:H153)</f>
        <v>8000</v>
      </c>
      <c r="I154" s="409">
        <f>SUM(I151:I153)</f>
        <v>8000</v>
      </c>
      <c r="J154" s="409">
        <f>SUM(J151:J153)</f>
        <v>0</v>
      </c>
      <c r="K154" s="409">
        <f>SUM(K151:K153)</f>
        <v>0</v>
      </c>
      <c r="L154" s="407"/>
      <c r="M154" s="407"/>
      <c r="N154" s="407"/>
      <c r="O154" s="407"/>
      <c r="P154" s="502"/>
      <c r="Q154" s="502"/>
      <c r="R154" s="1053"/>
      <c r="S154" s="111"/>
      <c r="T154" s="117"/>
      <c r="U154" s="113"/>
      <c r="V154" s="3"/>
    </row>
    <row r="155" spans="1:23" ht="12.75" customHeight="1">
      <c r="A155" s="738" t="s">
        <v>18</v>
      </c>
      <c r="B155" s="732" t="s">
        <v>21</v>
      </c>
      <c r="C155" s="735" t="s">
        <v>112</v>
      </c>
      <c r="D155" s="706" t="s">
        <v>95</v>
      </c>
      <c r="E155" s="791" t="s">
        <v>43</v>
      </c>
      <c r="F155" s="753" t="s">
        <v>81</v>
      </c>
      <c r="G155" s="90" t="s">
        <v>146</v>
      </c>
      <c r="H155" s="170"/>
      <c r="I155" s="171"/>
      <c r="J155" s="171"/>
      <c r="K155" s="172"/>
      <c r="L155" s="278"/>
      <c r="M155" s="279"/>
      <c r="N155" s="279"/>
      <c r="O155" s="292"/>
      <c r="P155" s="92"/>
      <c r="Q155" s="92"/>
      <c r="R155" s="764" t="s">
        <v>96</v>
      </c>
      <c r="S155" s="690"/>
      <c r="T155" s="723"/>
      <c r="U155" s="682"/>
      <c r="V155" s="3"/>
    </row>
    <row r="156" spans="1:23" ht="12.75" customHeight="1">
      <c r="A156" s="739"/>
      <c r="B156" s="733"/>
      <c r="C156" s="736"/>
      <c r="D156" s="775"/>
      <c r="E156" s="791"/>
      <c r="F156" s="754"/>
      <c r="G156" s="91" t="s">
        <v>98</v>
      </c>
      <c r="H156" s="20">
        <v>53593.41</v>
      </c>
      <c r="I156" s="21"/>
      <c r="J156" s="21"/>
      <c r="K156" s="22">
        <v>53593</v>
      </c>
      <c r="L156" s="20">
        <v>53593.41</v>
      </c>
      <c r="M156" s="21"/>
      <c r="N156" s="21"/>
      <c r="O156" s="22">
        <v>53593</v>
      </c>
      <c r="P156" s="27"/>
      <c r="Q156" s="27"/>
      <c r="R156" s="765"/>
      <c r="S156" s="691"/>
      <c r="T156" s="724"/>
      <c r="U156" s="683"/>
      <c r="V156" s="3"/>
    </row>
    <row r="157" spans="1:23" ht="12.75" customHeight="1" thickBot="1">
      <c r="A157" s="739"/>
      <c r="B157" s="733"/>
      <c r="C157" s="736"/>
      <c r="D157" s="775"/>
      <c r="E157" s="791"/>
      <c r="F157" s="754"/>
      <c r="G157" s="93" t="s">
        <v>24</v>
      </c>
      <c r="H157" s="139"/>
      <c r="I157" s="140"/>
      <c r="J157" s="140"/>
      <c r="K157" s="141"/>
      <c r="L157" s="139"/>
      <c r="M157" s="140"/>
      <c r="N157" s="140"/>
      <c r="O157" s="141"/>
      <c r="P157" s="94"/>
      <c r="Q157" s="94"/>
      <c r="R157" s="766"/>
      <c r="S157" s="691"/>
      <c r="T157" s="724"/>
      <c r="U157" s="683"/>
      <c r="V157" s="3"/>
    </row>
    <row r="158" spans="1:23" ht="18.75" customHeight="1" thickBot="1">
      <c r="A158" s="740"/>
      <c r="B158" s="734"/>
      <c r="C158" s="737"/>
      <c r="D158" s="707"/>
      <c r="E158" s="792"/>
      <c r="F158" s="755"/>
      <c r="G158" s="75" t="s">
        <v>97</v>
      </c>
      <c r="H158" s="66">
        <f>SUM(H155:H157)</f>
        <v>53593.41</v>
      </c>
      <c r="I158" s="66">
        <f>SUM(I155:I157)</f>
        <v>0</v>
      </c>
      <c r="J158" s="66">
        <f>SUM(J155:J157)</f>
        <v>0</v>
      </c>
      <c r="K158" s="96">
        <f>SUM(K155:K157)</f>
        <v>53593</v>
      </c>
      <c r="L158" s="613">
        <f>SUM(L155:L157)</f>
        <v>53593.41</v>
      </c>
      <c r="M158" s="613">
        <f t="shared" ref="M158:O158" si="18">SUM(M155:M157)</f>
        <v>0</v>
      </c>
      <c r="N158" s="613">
        <f t="shared" si="18"/>
        <v>0</v>
      </c>
      <c r="O158" s="613">
        <f t="shared" si="18"/>
        <v>53593</v>
      </c>
      <c r="P158" s="393"/>
      <c r="Q158" s="393"/>
      <c r="R158" s="542"/>
      <c r="S158" s="487"/>
      <c r="T158" s="487"/>
      <c r="U158" s="488"/>
      <c r="V158" s="3"/>
    </row>
    <row r="159" spans="1:23" s="323" customFormat="1" ht="16.5" customHeight="1">
      <c r="A159" s="738" t="s">
        <v>18</v>
      </c>
      <c r="B159" s="732" t="s">
        <v>21</v>
      </c>
      <c r="C159" s="741" t="s">
        <v>133</v>
      </c>
      <c r="D159" s="748" t="s">
        <v>177</v>
      </c>
      <c r="E159" s="776" t="s">
        <v>43</v>
      </c>
      <c r="F159" s="785" t="s">
        <v>59</v>
      </c>
      <c r="G159" s="387" t="s">
        <v>25</v>
      </c>
      <c r="H159" s="338"/>
      <c r="I159" s="339"/>
      <c r="J159" s="339"/>
      <c r="K159" s="671"/>
      <c r="L159" s="668"/>
      <c r="M159" s="339"/>
      <c r="N159" s="339"/>
      <c r="O159" s="543"/>
      <c r="P159" s="389"/>
      <c r="Q159" s="389"/>
      <c r="R159" s="1039" t="s">
        <v>88</v>
      </c>
      <c r="S159" s="690">
        <v>169</v>
      </c>
      <c r="T159" s="723"/>
      <c r="U159" s="682">
        <v>0</v>
      </c>
      <c r="V159" s="322"/>
    </row>
    <row r="160" spans="1:23" s="323" customFormat="1" ht="16.5" customHeight="1" thickBot="1">
      <c r="A160" s="739"/>
      <c r="B160" s="733"/>
      <c r="C160" s="742"/>
      <c r="D160" s="749"/>
      <c r="E160" s="777"/>
      <c r="F160" s="786"/>
      <c r="G160" s="440" t="s">
        <v>33</v>
      </c>
      <c r="H160" s="441">
        <v>728</v>
      </c>
      <c r="I160" s="442"/>
      <c r="J160" s="442"/>
      <c r="K160" s="672">
        <v>728</v>
      </c>
      <c r="L160" s="669"/>
      <c r="M160" s="442"/>
      <c r="N160" s="442"/>
      <c r="O160" s="543"/>
      <c r="P160" s="443"/>
      <c r="Q160" s="443"/>
      <c r="R160" s="1040"/>
      <c r="S160" s="722"/>
      <c r="T160" s="752"/>
      <c r="U160" s="717"/>
      <c r="V160" s="322"/>
    </row>
    <row r="161" spans="1:22" s="323" customFormat="1" ht="16.5" customHeight="1" thickBot="1">
      <c r="A161" s="739"/>
      <c r="B161" s="733"/>
      <c r="C161" s="742"/>
      <c r="D161" s="749"/>
      <c r="E161" s="777"/>
      <c r="F161" s="786"/>
      <c r="G161" s="364" t="s">
        <v>24</v>
      </c>
      <c r="H161" s="482">
        <v>4128</v>
      </c>
      <c r="I161" s="484"/>
      <c r="J161" s="484"/>
      <c r="K161" s="670">
        <v>4128</v>
      </c>
      <c r="L161" s="576"/>
      <c r="M161" s="574"/>
      <c r="N161" s="574"/>
      <c r="O161" s="544"/>
      <c r="P161" s="485"/>
      <c r="Q161" s="485"/>
      <c r="R161" s="1040"/>
      <c r="S161" s="691"/>
      <c r="T161" s="724"/>
      <c r="U161" s="683"/>
      <c r="V161" s="322"/>
    </row>
    <row r="162" spans="1:22" s="323" customFormat="1" ht="21.75" customHeight="1" thickBot="1">
      <c r="A162" s="740"/>
      <c r="B162" s="734"/>
      <c r="C162" s="743"/>
      <c r="D162" s="750"/>
      <c r="E162" s="778"/>
      <c r="F162" s="787"/>
      <c r="G162" s="450" t="s">
        <v>13</v>
      </c>
      <c r="H162" s="425">
        <f>SUM(H159:H161)</f>
        <v>4856</v>
      </c>
      <c r="I162" s="425">
        <f>SUM(I159:I161)</f>
        <v>0</v>
      </c>
      <c r="J162" s="425">
        <f>SUM(J159:J161)</f>
        <v>0</v>
      </c>
      <c r="K162" s="425">
        <f>SUM(K159:K161)</f>
        <v>4856</v>
      </c>
      <c r="L162" s="592"/>
      <c r="M162" s="592"/>
      <c r="N162" s="592"/>
      <c r="O162" s="592"/>
      <c r="P162" s="393"/>
      <c r="Q162" s="393"/>
      <c r="R162" s="1041"/>
      <c r="S162" s="496"/>
      <c r="T162" s="497"/>
      <c r="U162" s="498"/>
      <c r="V162" s="322"/>
    </row>
    <row r="163" spans="1:22" s="323" customFormat="1" ht="21.75" customHeight="1" thickBot="1">
      <c r="A163" s="738" t="s">
        <v>18</v>
      </c>
      <c r="B163" s="732" t="s">
        <v>21</v>
      </c>
      <c r="C163" s="741" t="s">
        <v>131</v>
      </c>
      <c r="D163" s="748" t="s">
        <v>144</v>
      </c>
      <c r="E163" s="776" t="s">
        <v>43</v>
      </c>
      <c r="F163" s="1057" t="s">
        <v>59</v>
      </c>
      <c r="G163" s="545" t="s">
        <v>25</v>
      </c>
      <c r="H163" s="370"/>
      <c r="I163" s="418"/>
      <c r="J163" s="418"/>
      <c r="K163" s="459"/>
      <c r="L163" s="623">
        <v>50000</v>
      </c>
      <c r="M163" s="339">
        <v>50000</v>
      </c>
      <c r="N163" s="339">
        <v>4196</v>
      </c>
      <c r="O163" s="340">
        <v>45804</v>
      </c>
      <c r="P163" s="389">
        <v>148526</v>
      </c>
      <c r="Q163" s="376"/>
      <c r="R163" s="1039" t="s">
        <v>88</v>
      </c>
      <c r="S163" s="1034">
        <v>52</v>
      </c>
      <c r="T163" s="1034"/>
      <c r="U163" s="1034"/>
      <c r="V163" s="322"/>
    </row>
    <row r="164" spans="1:22" s="323" customFormat="1" ht="21.75" customHeight="1" thickBot="1">
      <c r="A164" s="739"/>
      <c r="B164" s="733"/>
      <c r="C164" s="742"/>
      <c r="D164" s="749"/>
      <c r="E164" s="777"/>
      <c r="F164" s="1058"/>
      <c r="G164" s="545" t="s">
        <v>24</v>
      </c>
      <c r="H164" s="546"/>
      <c r="I164" s="547"/>
      <c r="J164" s="547"/>
      <c r="K164" s="548"/>
      <c r="L164" s="623">
        <f>SUM(N164:O164)</f>
        <v>180000</v>
      </c>
      <c r="M164" s="351">
        <v>180000</v>
      </c>
      <c r="N164" s="351">
        <v>3804</v>
      </c>
      <c r="O164" s="352">
        <v>176196</v>
      </c>
      <c r="P164" s="485">
        <v>0</v>
      </c>
      <c r="Q164" s="464"/>
      <c r="R164" s="1040"/>
      <c r="S164" s="752"/>
      <c r="T164" s="752"/>
      <c r="U164" s="752"/>
      <c r="V164" s="322"/>
    </row>
    <row r="165" spans="1:22" s="323" customFormat="1" ht="21.75" customHeight="1" thickBot="1">
      <c r="A165" s="740"/>
      <c r="B165" s="734"/>
      <c r="C165" s="743"/>
      <c r="D165" s="750"/>
      <c r="E165" s="778"/>
      <c r="F165" s="1059"/>
      <c r="G165" s="408" t="s">
        <v>13</v>
      </c>
      <c r="H165" s="549"/>
      <c r="I165" s="549"/>
      <c r="J165" s="549"/>
      <c r="K165" s="549"/>
      <c r="L165" s="656">
        <f>+L163+L164</f>
        <v>230000</v>
      </c>
      <c r="M165" s="656">
        <f>+M163+M164</f>
        <v>230000</v>
      </c>
      <c r="N165" s="656">
        <f>+N163+N164</f>
        <v>8000</v>
      </c>
      <c r="O165" s="656">
        <f>+O163+O164</f>
        <v>222000</v>
      </c>
      <c r="P165" s="549">
        <f>SUM(P163:P164)</f>
        <v>148526</v>
      </c>
      <c r="Q165" s="549">
        <f>SUM(Q163:Q164)</f>
        <v>0</v>
      </c>
      <c r="R165" s="1041"/>
      <c r="S165" s="383"/>
      <c r="T165" s="383"/>
      <c r="U165" s="383"/>
      <c r="V165" s="322"/>
    </row>
    <row r="166" spans="1:22" ht="12" customHeight="1">
      <c r="A166" s="738" t="s">
        <v>18</v>
      </c>
      <c r="B166" s="732" t="s">
        <v>21</v>
      </c>
      <c r="C166" s="735" t="s">
        <v>134</v>
      </c>
      <c r="D166" s="695" t="s">
        <v>72</v>
      </c>
      <c r="E166" s="744" t="s">
        <v>44</v>
      </c>
      <c r="F166" s="782" t="s">
        <v>75</v>
      </c>
      <c r="G166" s="124" t="s">
        <v>114</v>
      </c>
      <c r="H166" s="166">
        <v>13496</v>
      </c>
      <c r="I166" s="166">
        <v>0</v>
      </c>
      <c r="J166" s="171">
        <v>0</v>
      </c>
      <c r="K166" s="215">
        <v>13496</v>
      </c>
      <c r="L166" s="166"/>
      <c r="M166" s="166"/>
      <c r="N166" s="171"/>
      <c r="O166" s="215"/>
      <c r="P166" s="166"/>
      <c r="Q166" s="166"/>
      <c r="R166" s="703" t="s">
        <v>71</v>
      </c>
      <c r="S166" s="1028"/>
      <c r="T166" s="1037"/>
      <c r="U166" s="1035"/>
      <c r="V166" s="3"/>
    </row>
    <row r="167" spans="1:22" ht="12" customHeight="1">
      <c r="A167" s="739"/>
      <c r="B167" s="733"/>
      <c r="C167" s="736"/>
      <c r="D167" s="696"/>
      <c r="E167" s="745"/>
      <c r="F167" s="783"/>
      <c r="G167" s="129" t="s">
        <v>25</v>
      </c>
      <c r="H167" s="198">
        <v>2000</v>
      </c>
      <c r="I167" s="198">
        <v>0</v>
      </c>
      <c r="J167" s="267">
        <v>0</v>
      </c>
      <c r="K167" s="229">
        <v>2000</v>
      </c>
      <c r="L167" s="198"/>
      <c r="M167" s="198"/>
      <c r="N167" s="571"/>
      <c r="O167" s="572"/>
      <c r="P167" s="198"/>
      <c r="Q167" s="198"/>
      <c r="R167" s="704"/>
      <c r="S167" s="800"/>
      <c r="T167" s="758"/>
      <c r="U167" s="727"/>
      <c r="V167" s="3"/>
    </row>
    <row r="168" spans="1:22" ht="12" customHeight="1" thickBot="1">
      <c r="A168" s="739"/>
      <c r="B168" s="733"/>
      <c r="C168" s="736"/>
      <c r="D168" s="696"/>
      <c r="E168" s="745"/>
      <c r="F168" s="783"/>
      <c r="G168" s="125" t="s">
        <v>24</v>
      </c>
      <c r="H168" s="173">
        <v>72000</v>
      </c>
      <c r="I168" s="173">
        <v>0</v>
      </c>
      <c r="J168" s="21">
        <v>0</v>
      </c>
      <c r="K168" s="218">
        <v>72000</v>
      </c>
      <c r="L168" s="173"/>
      <c r="M168" s="173"/>
      <c r="N168" s="21"/>
      <c r="O168" s="218"/>
      <c r="P168" s="173"/>
      <c r="Q168" s="173"/>
      <c r="R168" s="704"/>
      <c r="S168" s="1029"/>
      <c r="T168" s="1038"/>
      <c r="U168" s="1036"/>
      <c r="V168" s="3"/>
    </row>
    <row r="169" spans="1:22" ht="24" customHeight="1" thickBot="1">
      <c r="A169" s="740"/>
      <c r="B169" s="734"/>
      <c r="C169" s="737"/>
      <c r="D169" s="697"/>
      <c r="E169" s="746"/>
      <c r="F169" s="940"/>
      <c r="G169" s="75" t="s">
        <v>13</v>
      </c>
      <c r="H169" s="65">
        <f>SUM(H166:H168)</f>
        <v>87496</v>
      </c>
      <c r="I169" s="65">
        <f>SUM(I166:I168)</f>
        <v>0</v>
      </c>
      <c r="J169" s="65">
        <f>SUM(J166:J168)</f>
        <v>0</v>
      </c>
      <c r="K169" s="65">
        <f>SUM(K166:K168)</f>
        <v>87496</v>
      </c>
      <c r="L169" s="168"/>
      <c r="M169" s="168"/>
      <c r="N169" s="168"/>
      <c r="O169" s="168"/>
      <c r="P169" s="65">
        <f>SUM(P166:P168)</f>
        <v>0</v>
      </c>
      <c r="Q169" s="65">
        <f>SUM(Q166:Q168)</f>
        <v>0</v>
      </c>
      <c r="R169" s="705"/>
      <c r="S169" s="142"/>
      <c r="T169" s="50"/>
      <c r="U169" s="97"/>
      <c r="V169" s="3"/>
    </row>
    <row r="170" spans="1:22" ht="12" customHeight="1">
      <c r="A170" s="738" t="s">
        <v>18</v>
      </c>
      <c r="B170" s="732" t="s">
        <v>21</v>
      </c>
      <c r="C170" s="735" t="s">
        <v>135</v>
      </c>
      <c r="D170" s="695" t="s">
        <v>73</v>
      </c>
      <c r="E170" s="744" t="s">
        <v>44</v>
      </c>
      <c r="F170" s="782" t="s">
        <v>75</v>
      </c>
      <c r="G170" s="124" t="s">
        <v>114</v>
      </c>
      <c r="H170" s="166">
        <v>23000</v>
      </c>
      <c r="I170" s="171">
        <v>0</v>
      </c>
      <c r="J170" s="171">
        <v>0</v>
      </c>
      <c r="K170" s="166">
        <v>23000</v>
      </c>
      <c r="L170" s="166">
        <v>6200</v>
      </c>
      <c r="M170" s="171">
        <v>6200</v>
      </c>
      <c r="N170" s="171"/>
      <c r="O170" s="166">
        <v>6200</v>
      </c>
      <c r="P170" s="166"/>
      <c r="Q170" s="166"/>
      <c r="R170" s="703" t="s">
        <v>71</v>
      </c>
      <c r="S170" s="1048">
        <v>0.15</v>
      </c>
      <c r="T170" s="1037">
        <v>0</v>
      </c>
      <c r="U170" s="1035">
        <v>0</v>
      </c>
      <c r="V170" s="3"/>
    </row>
    <row r="171" spans="1:22" ht="12" customHeight="1">
      <c r="A171" s="739"/>
      <c r="B171" s="733"/>
      <c r="C171" s="736"/>
      <c r="D171" s="696"/>
      <c r="E171" s="745"/>
      <c r="F171" s="783"/>
      <c r="G171" s="125" t="s">
        <v>24</v>
      </c>
      <c r="H171" s="173">
        <v>122244</v>
      </c>
      <c r="I171" s="21">
        <v>0</v>
      </c>
      <c r="J171" s="21">
        <v>0</v>
      </c>
      <c r="K171" s="173">
        <v>122244</v>
      </c>
      <c r="L171" s="173">
        <v>36053</v>
      </c>
      <c r="M171" s="21">
        <v>36053</v>
      </c>
      <c r="N171" s="21"/>
      <c r="O171" s="173">
        <v>36053</v>
      </c>
      <c r="P171" s="173"/>
      <c r="Q171" s="173"/>
      <c r="R171" s="704"/>
      <c r="S171" s="1049"/>
      <c r="T171" s="1038"/>
      <c r="U171" s="1036"/>
      <c r="V171" s="3"/>
    </row>
    <row r="172" spans="1:22" ht="12" customHeight="1" thickBot="1">
      <c r="A172" s="739"/>
      <c r="B172" s="733"/>
      <c r="C172" s="736"/>
      <c r="D172" s="696"/>
      <c r="E172" s="745"/>
      <c r="F172" s="783"/>
      <c r="G172" s="126" t="s">
        <v>25</v>
      </c>
      <c r="H172" s="106">
        <v>0</v>
      </c>
      <c r="I172" s="146">
        <v>0</v>
      </c>
      <c r="J172" s="146">
        <v>0</v>
      </c>
      <c r="K172" s="216">
        <v>0</v>
      </c>
      <c r="L172" s="106">
        <v>15000</v>
      </c>
      <c r="M172" s="146">
        <v>15000</v>
      </c>
      <c r="N172" s="146"/>
      <c r="O172" s="216">
        <v>15000</v>
      </c>
      <c r="P172" s="106"/>
      <c r="Q172" s="106"/>
      <c r="R172" s="704"/>
      <c r="S172" s="1049"/>
      <c r="T172" s="1038"/>
      <c r="U172" s="1036"/>
      <c r="V172" s="3"/>
    </row>
    <row r="173" spans="1:22" ht="28.5" customHeight="1" thickBot="1">
      <c r="A173" s="740"/>
      <c r="B173" s="734"/>
      <c r="C173" s="737"/>
      <c r="D173" s="697"/>
      <c r="E173" s="746"/>
      <c r="F173" s="940"/>
      <c r="G173" s="75" t="s">
        <v>13</v>
      </c>
      <c r="H173" s="65">
        <f>SUM(H170:H172)</f>
        <v>145244</v>
      </c>
      <c r="I173" s="65">
        <f>SUM(I170:I172)</f>
        <v>0</v>
      </c>
      <c r="J173" s="65">
        <f>SUM(J170:J172)</f>
        <v>0</v>
      </c>
      <c r="K173" s="65">
        <f>SUM(K170:K172)</f>
        <v>145244</v>
      </c>
      <c r="L173" s="168">
        <f>SUM(L170:L172)</f>
        <v>57253</v>
      </c>
      <c r="M173" s="168">
        <f t="shared" ref="M173:O173" si="19">SUM(M170:M172)</f>
        <v>57253</v>
      </c>
      <c r="N173" s="168">
        <f t="shared" si="19"/>
        <v>0</v>
      </c>
      <c r="O173" s="168">
        <f t="shared" si="19"/>
        <v>57253</v>
      </c>
      <c r="P173" s="65">
        <f>SUM(P170:P172)</f>
        <v>0</v>
      </c>
      <c r="Q173" s="65">
        <f>SUM(Q170:Q172)</f>
        <v>0</v>
      </c>
      <c r="R173" s="705"/>
      <c r="S173" s="143"/>
      <c r="T173" s="50"/>
      <c r="U173" s="97"/>
      <c r="V173" s="3"/>
    </row>
    <row r="174" spans="1:22" ht="12" customHeight="1">
      <c r="A174" s="738" t="s">
        <v>18</v>
      </c>
      <c r="B174" s="732" t="s">
        <v>21</v>
      </c>
      <c r="C174" s="735" t="s">
        <v>136</v>
      </c>
      <c r="D174" s="695" t="s">
        <v>74</v>
      </c>
      <c r="E174" s="744" t="s">
        <v>44</v>
      </c>
      <c r="F174" s="782" t="s">
        <v>75</v>
      </c>
      <c r="G174" s="124" t="s">
        <v>25</v>
      </c>
      <c r="H174" s="230">
        <v>43000</v>
      </c>
      <c r="I174" s="171">
        <v>43000</v>
      </c>
      <c r="J174" s="171"/>
      <c r="K174" s="215">
        <v>43000</v>
      </c>
      <c r="L174" s="657"/>
      <c r="M174" s="171"/>
      <c r="N174" s="171"/>
      <c r="O174" s="215"/>
      <c r="P174" s="166"/>
      <c r="Q174" s="166"/>
      <c r="R174" s="703" t="s">
        <v>71</v>
      </c>
      <c r="S174" s="1028">
        <v>1</v>
      </c>
      <c r="T174" s="1037"/>
      <c r="U174" s="1035">
        <v>0</v>
      </c>
      <c r="V174" s="3"/>
    </row>
    <row r="175" spans="1:22" ht="12" customHeight="1">
      <c r="A175" s="739"/>
      <c r="B175" s="733"/>
      <c r="C175" s="736"/>
      <c r="D175" s="696"/>
      <c r="E175" s="745"/>
      <c r="F175" s="783"/>
      <c r="G175" s="125" t="s">
        <v>24</v>
      </c>
      <c r="H175" s="173">
        <v>2326</v>
      </c>
      <c r="I175" s="21">
        <v>2326</v>
      </c>
      <c r="J175" s="21"/>
      <c r="K175" s="218">
        <v>2326</v>
      </c>
      <c r="L175" s="173"/>
      <c r="M175" s="21"/>
      <c r="N175" s="21"/>
      <c r="O175" s="218"/>
      <c r="P175" s="173"/>
      <c r="Q175" s="173"/>
      <c r="R175" s="704"/>
      <c r="S175" s="1029"/>
      <c r="T175" s="1038"/>
      <c r="U175" s="1036"/>
      <c r="V175" s="3"/>
    </row>
    <row r="176" spans="1:22" ht="12" customHeight="1" thickBot="1">
      <c r="A176" s="739"/>
      <c r="B176" s="733"/>
      <c r="C176" s="736"/>
      <c r="D176" s="696"/>
      <c r="E176" s="745"/>
      <c r="F176" s="783"/>
      <c r="G176" s="126" t="s">
        <v>114</v>
      </c>
      <c r="H176" s="106">
        <v>7238</v>
      </c>
      <c r="I176" s="146">
        <v>7238</v>
      </c>
      <c r="J176" s="146"/>
      <c r="K176" s="216">
        <v>7238</v>
      </c>
      <c r="L176" s="106"/>
      <c r="M176" s="146"/>
      <c r="N176" s="146"/>
      <c r="O176" s="216"/>
      <c r="P176" s="106"/>
      <c r="Q176" s="106"/>
      <c r="R176" s="704"/>
      <c r="S176" s="1029"/>
      <c r="T176" s="1038"/>
      <c r="U176" s="1036"/>
      <c r="V176" s="3"/>
    </row>
    <row r="177" spans="1:35" ht="24.75" customHeight="1" thickBot="1">
      <c r="A177" s="740"/>
      <c r="B177" s="734"/>
      <c r="C177" s="737"/>
      <c r="D177" s="697"/>
      <c r="E177" s="746"/>
      <c r="F177" s="940"/>
      <c r="G177" s="147" t="s">
        <v>13</v>
      </c>
      <c r="H177" s="65">
        <f>SUM(H174:H176)</f>
        <v>52564</v>
      </c>
      <c r="I177" s="65">
        <f>SUM(I174:I176)</f>
        <v>52564</v>
      </c>
      <c r="J177" s="65">
        <f>SUM(J174:J176)</f>
        <v>0</v>
      </c>
      <c r="K177" s="65">
        <f>SUM(K174:K176)</f>
        <v>52564</v>
      </c>
      <c r="L177" s="168"/>
      <c r="M177" s="168"/>
      <c r="N177" s="168"/>
      <c r="O177" s="168"/>
      <c r="P177" s="65">
        <f>SUM(P174:P176)</f>
        <v>0</v>
      </c>
      <c r="Q177" s="65">
        <f>SUM(Q174:Q176)</f>
        <v>0</v>
      </c>
      <c r="R177" s="705"/>
      <c r="S177" s="118"/>
      <c r="T177" s="119"/>
      <c r="U177" s="120"/>
      <c r="V177" s="3"/>
    </row>
    <row r="178" spans="1:35" s="323" customFormat="1" ht="13.5" customHeight="1" thickBot="1">
      <c r="A178" s="738" t="s">
        <v>18</v>
      </c>
      <c r="B178" s="732" t="s">
        <v>21</v>
      </c>
      <c r="C178" s="741" t="s">
        <v>48</v>
      </c>
      <c r="D178" s="803" t="s">
        <v>143</v>
      </c>
      <c r="E178" s="684" t="s">
        <v>44</v>
      </c>
      <c r="F178" s="779" t="s">
        <v>75</v>
      </c>
      <c r="G178" s="387" t="s">
        <v>25</v>
      </c>
      <c r="H178" s="338">
        <f>+I178</f>
        <v>1200</v>
      </c>
      <c r="I178" s="418">
        <v>1200</v>
      </c>
      <c r="J178" s="418"/>
      <c r="K178" s="459"/>
      <c r="L178" s="338">
        <v>70000</v>
      </c>
      <c r="M178" s="339"/>
      <c r="N178" s="339"/>
      <c r="O178" s="340">
        <v>70000</v>
      </c>
      <c r="P178" s="376"/>
      <c r="Q178" s="556"/>
      <c r="R178" s="1032" t="s">
        <v>71</v>
      </c>
      <c r="S178" s="721">
        <v>0.4</v>
      </c>
      <c r="T178" s="759"/>
      <c r="U178" s="716"/>
      <c r="V178" s="1050"/>
      <c r="W178" s="1050"/>
    </row>
    <row r="179" spans="1:35" s="323" customFormat="1" ht="28.5" customHeight="1" thickBot="1">
      <c r="A179" s="739"/>
      <c r="B179" s="733"/>
      <c r="C179" s="742"/>
      <c r="D179" s="804"/>
      <c r="E179" s="685"/>
      <c r="F179" s="780"/>
      <c r="G179" s="419" t="s">
        <v>24</v>
      </c>
      <c r="H179" s="338">
        <f>+I179</f>
        <v>2400</v>
      </c>
      <c r="I179" s="557">
        <v>2400</v>
      </c>
      <c r="J179" s="557"/>
      <c r="K179" s="470"/>
      <c r="L179" s="338">
        <f>+O179</f>
        <v>129392</v>
      </c>
      <c r="M179" s="326"/>
      <c r="N179" s="326"/>
      <c r="O179" s="362">
        <v>129392</v>
      </c>
      <c r="P179" s="558"/>
      <c r="Q179" s="561"/>
      <c r="R179" s="1033"/>
      <c r="S179" s="747"/>
      <c r="T179" s="751"/>
      <c r="U179" s="725"/>
      <c r="V179" s="1050"/>
      <c r="W179" s="1050"/>
    </row>
    <row r="180" spans="1:35" s="312" customFormat="1" ht="24.75" customHeight="1" thickBot="1">
      <c r="A180" s="740"/>
      <c r="B180" s="734"/>
      <c r="C180" s="743"/>
      <c r="D180" s="805"/>
      <c r="E180" s="760"/>
      <c r="F180" s="781"/>
      <c r="G180" s="562" t="s">
        <v>13</v>
      </c>
      <c r="H180" s="563">
        <f>+H179+H178</f>
        <v>3600</v>
      </c>
      <c r="I180" s="563">
        <f>+I179+I178</f>
        <v>3600</v>
      </c>
      <c r="J180" s="563"/>
      <c r="K180" s="563"/>
      <c r="L180" s="658">
        <f>+L178+L179</f>
        <v>199392</v>
      </c>
      <c r="M180" s="658">
        <f>+M178+M179</f>
        <v>0</v>
      </c>
      <c r="N180" s="658">
        <f>+N178+N179</f>
        <v>0</v>
      </c>
      <c r="O180" s="658">
        <f>+O178+O179</f>
        <v>199392</v>
      </c>
      <c r="P180" s="564">
        <f>SUM(P178:P179)</f>
        <v>0</v>
      </c>
      <c r="Q180" s="565">
        <f>SUM(Q178:Q179)</f>
        <v>0</v>
      </c>
      <c r="R180" s="560"/>
      <c r="S180" s="383"/>
      <c r="T180" s="383"/>
      <c r="U180" s="383"/>
      <c r="V180" s="1050"/>
      <c r="W180" s="1050"/>
      <c r="X180" s="323"/>
      <c r="Y180" s="323"/>
      <c r="Z180" s="323"/>
      <c r="AA180" s="323"/>
      <c r="AB180" s="323"/>
      <c r="AC180" s="323"/>
    </row>
    <row r="181" spans="1:35" s="323" customFormat="1" ht="13.5" customHeight="1" thickBot="1">
      <c r="A181" s="738" t="s">
        <v>18</v>
      </c>
      <c r="B181" s="732" t="s">
        <v>21</v>
      </c>
      <c r="C181" s="741" t="s">
        <v>130</v>
      </c>
      <c r="D181" s="803" t="s">
        <v>108</v>
      </c>
      <c r="E181" s="684" t="s">
        <v>44</v>
      </c>
      <c r="F181" s="779" t="s">
        <v>75</v>
      </c>
      <c r="G181" s="454" t="s">
        <v>25</v>
      </c>
      <c r="H181" s="370">
        <v>0</v>
      </c>
      <c r="I181" s="339">
        <v>0</v>
      </c>
      <c r="J181" s="339">
        <v>0</v>
      </c>
      <c r="K181" s="340">
        <v>0</v>
      </c>
      <c r="L181" s="623">
        <v>80408</v>
      </c>
      <c r="M181" s="339"/>
      <c r="N181" s="339"/>
      <c r="O181" s="340">
        <v>80408</v>
      </c>
      <c r="P181" s="342"/>
      <c r="Q181" s="321"/>
      <c r="R181" s="831" t="s">
        <v>118</v>
      </c>
      <c r="S181" s="722">
        <v>2</v>
      </c>
      <c r="T181" s="752"/>
      <c r="U181" s="717"/>
      <c r="V181" s="559"/>
    </row>
    <row r="182" spans="1:35" s="323" customFormat="1" ht="12" customHeight="1" thickBot="1">
      <c r="A182" s="739"/>
      <c r="B182" s="733"/>
      <c r="C182" s="742"/>
      <c r="D182" s="804"/>
      <c r="E182" s="685"/>
      <c r="F182" s="780"/>
      <c r="G182" s="508" t="s">
        <v>24</v>
      </c>
      <c r="H182" s="362">
        <v>123284</v>
      </c>
      <c r="I182" s="326"/>
      <c r="J182" s="326"/>
      <c r="K182" s="346">
        <v>123284</v>
      </c>
      <c r="L182" s="623">
        <v>350773</v>
      </c>
      <c r="M182" s="326"/>
      <c r="N182" s="326"/>
      <c r="O182" s="346">
        <v>350773</v>
      </c>
      <c r="P182" s="327"/>
      <c r="Q182" s="329"/>
      <c r="R182" s="831"/>
      <c r="S182" s="691"/>
      <c r="T182" s="724"/>
      <c r="U182" s="683"/>
      <c r="V182" s="559"/>
    </row>
    <row r="183" spans="1:35" s="323" customFormat="1" ht="12" customHeight="1" thickBot="1">
      <c r="A183" s="739"/>
      <c r="B183" s="733"/>
      <c r="C183" s="742"/>
      <c r="D183" s="804"/>
      <c r="E183" s="685"/>
      <c r="F183" s="780"/>
      <c r="G183" s="486" t="s">
        <v>164</v>
      </c>
      <c r="H183" s="482">
        <v>105358</v>
      </c>
      <c r="I183" s="484"/>
      <c r="J183" s="484"/>
      <c r="K183" s="483">
        <v>105358</v>
      </c>
      <c r="L183" s="623">
        <v>134034</v>
      </c>
      <c r="M183" s="574"/>
      <c r="N183" s="574"/>
      <c r="O183" s="573">
        <v>134034</v>
      </c>
      <c r="P183" s="333"/>
      <c r="Q183" s="334"/>
      <c r="R183" s="831"/>
      <c r="S183" s="691"/>
      <c r="T183" s="724"/>
      <c r="U183" s="683"/>
      <c r="V183" s="559"/>
    </row>
    <row r="184" spans="1:35" s="323" customFormat="1" ht="12" customHeight="1" thickBot="1">
      <c r="A184" s="739"/>
      <c r="B184" s="733"/>
      <c r="C184" s="742"/>
      <c r="D184" s="804"/>
      <c r="E184" s="685"/>
      <c r="F184" s="780"/>
      <c r="G184" s="486" t="s">
        <v>114</v>
      </c>
      <c r="H184" s="350">
        <v>43924</v>
      </c>
      <c r="I184" s="351"/>
      <c r="J184" s="351">
        <v>0</v>
      </c>
      <c r="K184" s="352">
        <v>43924</v>
      </c>
      <c r="L184" s="623">
        <v>100642</v>
      </c>
      <c r="M184" s="351"/>
      <c r="N184" s="351"/>
      <c r="O184" s="352">
        <v>100642</v>
      </c>
      <c r="P184" s="333"/>
      <c r="Q184" s="334"/>
      <c r="R184" s="831"/>
      <c r="S184" s="691"/>
      <c r="T184" s="724"/>
      <c r="U184" s="683"/>
      <c r="V184" s="559"/>
    </row>
    <row r="185" spans="1:35" s="323" customFormat="1" ht="28.5" customHeight="1" thickBot="1">
      <c r="A185" s="740"/>
      <c r="B185" s="734"/>
      <c r="C185" s="743"/>
      <c r="D185" s="805"/>
      <c r="E185" s="760"/>
      <c r="F185" s="781"/>
      <c r="G185" s="569" t="s">
        <v>13</v>
      </c>
      <c r="H185" s="570">
        <f>SUM(H181:H184)</f>
        <v>272566</v>
      </c>
      <c r="I185" s="570">
        <f>SUM(I181:I184)</f>
        <v>0</v>
      </c>
      <c r="J185" s="570">
        <f>SUM(J181:J184)</f>
        <v>0</v>
      </c>
      <c r="K185" s="570">
        <f>SUM(K181:K184)</f>
        <v>272566</v>
      </c>
      <c r="L185" s="659">
        <f>SUM(L181:L184)</f>
        <v>665857</v>
      </c>
      <c r="M185" s="659">
        <f t="shared" ref="M185:O185" si="20">SUM(M181:M184)</f>
        <v>0</v>
      </c>
      <c r="N185" s="659">
        <f t="shared" si="20"/>
        <v>0</v>
      </c>
      <c r="O185" s="659">
        <f t="shared" si="20"/>
        <v>665857</v>
      </c>
      <c r="P185" s="564">
        <f>SUM(P181:P184)</f>
        <v>0</v>
      </c>
      <c r="Q185" s="564">
        <f>SUM(Q181:Q184)</f>
        <v>0</v>
      </c>
      <c r="R185" s="832"/>
      <c r="S185" s="394"/>
      <c r="T185" s="335"/>
      <c r="U185" s="336"/>
      <c r="V185" s="559"/>
    </row>
    <row r="186" spans="1:35" ht="22.5" customHeight="1" thickBot="1">
      <c r="A186" s="6" t="s">
        <v>18</v>
      </c>
      <c r="B186" s="7" t="s">
        <v>21</v>
      </c>
      <c r="C186" s="1062" t="s">
        <v>14</v>
      </c>
      <c r="D186" s="1063"/>
      <c r="E186" s="1063"/>
      <c r="F186" s="1064"/>
      <c r="G186" s="8" t="s">
        <v>13</v>
      </c>
      <c r="H186" s="23">
        <f>SUM(H185+H180+H177+H173+H169+H165+H162+H158+H154+H150)</f>
        <v>861919.41</v>
      </c>
      <c r="I186" s="23">
        <f t="shared" ref="I186:Q186" si="21">SUM(I185+I180+I177+I173+I169+I165+I162+I158+I154+I150)</f>
        <v>64164</v>
      </c>
      <c r="J186" s="23">
        <f t="shared" si="21"/>
        <v>0</v>
      </c>
      <c r="K186" s="23">
        <f t="shared" si="21"/>
        <v>850319</v>
      </c>
      <c r="L186" s="660">
        <f t="shared" si="21"/>
        <v>1206095.4099999999</v>
      </c>
      <c r="M186" s="660">
        <f t="shared" si="21"/>
        <v>287253</v>
      </c>
      <c r="N186" s="660">
        <f t="shared" si="21"/>
        <v>8000</v>
      </c>
      <c r="O186" s="660">
        <f t="shared" si="21"/>
        <v>1198095</v>
      </c>
      <c r="P186" s="23">
        <f t="shared" si="21"/>
        <v>148526</v>
      </c>
      <c r="Q186" s="23">
        <f t="shared" si="21"/>
        <v>0</v>
      </c>
      <c r="R186" s="17"/>
      <c r="S186" s="53"/>
      <c r="T186" s="53"/>
      <c r="U186" s="54"/>
      <c r="V186" s="3"/>
    </row>
    <row r="187" spans="1:35" ht="15" hidden="1" customHeight="1" thickBot="1">
      <c r="A187" s="5" t="s">
        <v>19</v>
      </c>
      <c r="B187" s="30" t="s">
        <v>38</v>
      </c>
      <c r="C187" s="30"/>
      <c r="D187" s="30"/>
      <c r="E187" s="30"/>
      <c r="F187" s="30"/>
      <c r="G187" s="30"/>
      <c r="H187" s="240"/>
      <c r="I187" s="240"/>
      <c r="J187" s="240"/>
      <c r="K187" s="240"/>
      <c r="L187" s="309"/>
      <c r="M187" s="309"/>
      <c r="N187" s="309"/>
      <c r="O187" s="309"/>
      <c r="P187" s="240"/>
      <c r="Q187" s="240"/>
      <c r="R187" s="30"/>
      <c r="S187" s="30"/>
      <c r="T187" s="30"/>
      <c r="U187" s="31"/>
      <c r="V187" s="3"/>
    </row>
    <row r="188" spans="1:35" ht="15" hidden="1" customHeight="1" thickBot="1">
      <c r="A188" s="163"/>
      <c r="B188" s="164"/>
      <c r="C188" s="164"/>
      <c r="D188" s="164"/>
      <c r="E188" s="164"/>
      <c r="F188" s="164"/>
      <c r="G188" s="164"/>
      <c r="H188" s="241"/>
      <c r="I188" s="241"/>
      <c r="J188" s="241"/>
      <c r="K188" s="241"/>
      <c r="L188" s="310"/>
      <c r="M188" s="310"/>
      <c r="N188" s="310"/>
      <c r="O188" s="310"/>
      <c r="P188" s="241"/>
      <c r="Q188" s="241"/>
      <c r="R188" s="164"/>
      <c r="S188" s="164"/>
      <c r="T188" s="164"/>
      <c r="U188" s="165"/>
      <c r="V188" s="3"/>
    </row>
    <row r="189" spans="1:35" ht="15" hidden="1" customHeight="1" thickBot="1">
      <c r="A189" s="163"/>
      <c r="B189" s="164"/>
      <c r="C189" s="164"/>
      <c r="D189" s="164"/>
      <c r="E189" s="164"/>
      <c r="F189" s="164"/>
      <c r="G189" s="164"/>
      <c r="H189" s="241"/>
      <c r="I189" s="241"/>
      <c r="J189" s="241"/>
      <c r="K189" s="241"/>
      <c r="L189" s="310"/>
      <c r="M189" s="310"/>
      <c r="N189" s="310"/>
      <c r="O189" s="310"/>
      <c r="P189" s="241"/>
      <c r="Q189" s="241"/>
      <c r="R189" s="164"/>
      <c r="S189" s="164"/>
      <c r="T189" s="164"/>
      <c r="U189" s="165"/>
      <c r="V189" s="3"/>
    </row>
    <row r="190" spans="1:35" ht="13.5" hidden="1" customHeight="1" thickBot="1">
      <c r="A190" s="6"/>
      <c r="B190" s="7"/>
      <c r="C190" s="35"/>
      <c r="D190" s="32"/>
      <c r="E190" s="32"/>
      <c r="F190" s="32"/>
      <c r="G190" s="32"/>
      <c r="H190" s="242"/>
      <c r="I190" s="242"/>
      <c r="J190" s="242"/>
      <c r="K190" s="242"/>
      <c r="L190" s="311"/>
      <c r="M190" s="311"/>
      <c r="N190" s="311"/>
      <c r="O190" s="311"/>
      <c r="P190" s="242"/>
      <c r="Q190" s="242"/>
      <c r="R190" s="32"/>
      <c r="S190" s="32"/>
      <c r="T190" s="32"/>
      <c r="U190" s="33"/>
      <c r="V190" s="3"/>
    </row>
    <row r="191" spans="1:35" s="45" customFormat="1" ht="23.25" customHeight="1" thickBot="1">
      <c r="A191" s="5" t="s">
        <v>18</v>
      </c>
      <c r="B191" s="1042" t="s">
        <v>15</v>
      </c>
      <c r="C191" s="1043"/>
      <c r="D191" s="1043"/>
      <c r="E191" s="1043"/>
      <c r="F191" s="1044"/>
      <c r="G191" s="38"/>
      <c r="H191" s="39">
        <f t="shared" ref="H191:Q191" si="22">SUM(H186+H143+H80+H46)</f>
        <v>8048159.2400000002</v>
      </c>
      <c r="I191" s="39">
        <f t="shared" si="22"/>
        <v>229898.59</v>
      </c>
      <c r="J191" s="39">
        <f t="shared" si="22"/>
        <v>40617</v>
      </c>
      <c r="K191" s="39">
        <f t="shared" si="22"/>
        <v>7879751.2400000002</v>
      </c>
      <c r="L191" s="661">
        <f t="shared" si="22"/>
        <v>2887688.1499999994</v>
      </c>
      <c r="M191" s="661">
        <f t="shared" si="22"/>
        <v>1484167.1</v>
      </c>
      <c r="N191" s="661">
        <f t="shared" si="22"/>
        <v>52127.43</v>
      </c>
      <c r="O191" s="661">
        <f t="shared" si="22"/>
        <v>2645578</v>
      </c>
      <c r="P191" s="39">
        <f t="shared" si="22"/>
        <v>721005</v>
      </c>
      <c r="Q191" s="39">
        <f t="shared" si="22"/>
        <v>563124.41999999993</v>
      </c>
      <c r="R191" s="40" t="s">
        <v>34</v>
      </c>
      <c r="S191" s="41" t="s">
        <v>34</v>
      </c>
      <c r="T191" s="42" t="s">
        <v>34</v>
      </c>
      <c r="U191" s="43" t="s">
        <v>34</v>
      </c>
      <c r="V191" s="44"/>
    </row>
    <row r="192" spans="1:35" ht="15.75" customHeight="1" thickBot="1">
      <c r="A192" s="1045" t="s">
        <v>16</v>
      </c>
      <c r="B192" s="1046"/>
      <c r="C192" s="1046"/>
      <c r="D192" s="1046"/>
      <c r="E192" s="1046"/>
      <c r="F192" s="1047"/>
      <c r="G192" s="243"/>
      <c r="H192" s="235">
        <f t="shared" ref="H192:Q192" si="23">SUM(H186+H143+H80+H46)</f>
        <v>8048159.2400000002</v>
      </c>
      <c r="I192" s="235">
        <f t="shared" si="23"/>
        <v>229898.59</v>
      </c>
      <c r="J192" s="235">
        <f t="shared" si="23"/>
        <v>40617</v>
      </c>
      <c r="K192" s="235">
        <f t="shared" si="23"/>
        <v>7879751.2400000002</v>
      </c>
      <c r="L192" s="662">
        <f t="shared" si="23"/>
        <v>2887688.1499999994</v>
      </c>
      <c r="M192" s="662">
        <f t="shared" si="23"/>
        <v>1484167.1</v>
      </c>
      <c r="N192" s="662">
        <f t="shared" si="23"/>
        <v>52127.43</v>
      </c>
      <c r="O192" s="662">
        <f t="shared" si="23"/>
        <v>2645578</v>
      </c>
      <c r="P192" s="235">
        <f t="shared" si="23"/>
        <v>721005</v>
      </c>
      <c r="Q192" s="235">
        <f t="shared" si="23"/>
        <v>563124.41999999993</v>
      </c>
      <c r="R192" s="236" t="s">
        <v>34</v>
      </c>
      <c r="S192" s="237" t="s">
        <v>34</v>
      </c>
      <c r="T192" s="238" t="s">
        <v>34</v>
      </c>
      <c r="U192" s="239" t="s">
        <v>34</v>
      </c>
      <c r="V192" s="18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</row>
    <row r="193" spans="1:35" s="37" customFormat="1" ht="15.75" customHeight="1">
      <c r="A193" s="159"/>
      <c r="B193" s="159"/>
      <c r="C193" s="159"/>
      <c r="D193" s="1030"/>
      <c r="E193" s="1031"/>
      <c r="F193" s="1031"/>
      <c r="G193" s="1031"/>
      <c r="H193" s="159"/>
      <c r="I193" s="159"/>
      <c r="J193" s="159"/>
      <c r="K193" s="159"/>
      <c r="L193" s="159"/>
      <c r="M193" s="159"/>
      <c r="N193" s="159"/>
      <c r="O193" s="159"/>
      <c r="P193" s="159"/>
      <c r="Q193" s="159"/>
      <c r="R193" s="36"/>
      <c r="S193" s="160"/>
      <c r="T193" s="160"/>
      <c r="U193" s="160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</row>
    <row r="194" spans="1:35" s="37" customFormat="1" ht="18.75" customHeight="1">
      <c r="A194" s="159"/>
      <c r="B194" s="159"/>
      <c r="C194" s="159"/>
      <c r="D194" s="1030"/>
      <c r="E194" s="1031"/>
      <c r="F194" s="1031"/>
      <c r="G194" s="1031"/>
      <c r="H194" s="159"/>
      <c r="I194" s="159"/>
      <c r="J194" s="159"/>
      <c r="K194" s="159"/>
      <c r="L194" s="159"/>
      <c r="M194" s="159"/>
      <c r="N194" s="159"/>
      <c r="O194" s="159"/>
      <c r="P194" s="159"/>
      <c r="Q194" s="159"/>
      <c r="R194" s="36"/>
      <c r="S194" s="36"/>
      <c r="T194" s="36"/>
      <c r="U194" s="36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</row>
    <row r="195" spans="1:35" ht="17.25" customHeight="1">
      <c r="A195" s="3"/>
      <c r="B195" s="3"/>
      <c r="C195" s="3"/>
      <c r="D195" s="1030"/>
      <c r="E195" s="1031"/>
      <c r="F195" s="1031"/>
      <c r="G195" s="103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6"/>
      <c r="T195" s="36"/>
      <c r="U195" s="36"/>
    </row>
    <row r="196" spans="1:35">
      <c r="A196" s="3"/>
      <c r="B196" s="3"/>
      <c r="C196" s="3"/>
      <c r="D196" s="161"/>
      <c r="E196" s="3"/>
      <c r="F196" s="3"/>
      <c r="G196" s="3"/>
      <c r="H196" s="162"/>
      <c r="I196" s="3"/>
      <c r="J196" s="162"/>
      <c r="K196" s="162"/>
      <c r="L196" s="162"/>
      <c r="M196" s="162"/>
      <c r="N196" s="162"/>
      <c r="O196" s="162"/>
      <c r="P196" s="162"/>
      <c r="Q196" s="162"/>
      <c r="R196" s="3"/>
      <c r="S196" s="3"/>
      <c r="T196" s="3"/>
      <c r="U196" s="3"/>
    </row>
    <row r="197" spans="1:35">
      <c r="D197" s="9"/>
      <c r="G197" s="10"/>
      <c r="H197" s="10"/>
      <c r="L197" s="10"/>
    </row>
    <row r="198" spans="1:35" ht="15.6" customHeight="1">
      <c r="D198" s="681"/>
      <c r="E198" s="681"/>
      <c r="F198" s="681"/>
      <c r="G198" s="681"/>
      <c r="H198" s="681"/>
      <c r="I198" s="681"/>
      <c r="J198" s="681"/>
      <c r="K198" s="681"/>
      <c r="L198" s="681"/>
      <c r="M198" s="681"/>
      <c r="N198" s="681"/>
      <c r="O198" s="681"/>
      <c r="P198" s="681"/>
      <c r="Q198" s="681"/>
      <c r="R198" s="681"/>
      <c r="S198" s="681"/>
      <c r="T198" s="681"/>
      <c r="U198" s="681"/>
    </row>
    <row r="199" spans="1:35" ht="15.6" customHeight="1">
      <c r="D199" s="681"/>
      <c r="E199" s="681"/>
      <c r="F199" s="681"/>
      <c r="G199" s="681"/>
      <c r="H199" s="681"/>
      <c r="I199" s="681"/>
      <c r="J199" s="681"/>
      <c r="K199" s="681"/>
      <c r="L199" s="681"/>
      <c r="M199" s="681"/>
      <c r="N199" s="681"/>
      <c r="O199" s="681"/>
      <c r="P199" s="681"/>
      <c r="Q199" s="681"/>
      <c r="R199" s="681"/>
      <c r="S199" s="681"/>
      <c r="T199" s="681"/>
      <c r="U199" s="681"/>
    </row>
  </sheetData>
  <mergeCells count="486">
    <mergeCell ref="A100:A103"/>
    <mergeCell ref="B100:B103"/>
    <mergeCell ref="A105:A108"/>
    <mergeCell ref="B105:B108"/>
    <mergeCell ref="A151:A154"/>
    <mergeCell ref="B151:B154"/>
    <mergeCell ref="D138:D140"/>
    <mergeCell ref="C138:C140"/>
    <mergeCell ref="F138:F140"/>
    <mergeCell ref="F141:F142"/>
    <mergeCell ref="E138:E140"/>
    <mergeCell ref="C135:C137"/>
    <mergeCell ref="F135:F137"/>
    <mergeCell ref="E135:E137"/>
    <mergeCell ref="D135:D137"/>
    <mergeCell ref="D141:D142"/>
    <mergeCell ref="E141:E142"/>
    <mergeCell ref="A125:A128"/>
    <mergeCell ref="B125:B128"/>
    <mergeCell ref="B129:B131"/>
    <mergeCell ref="A115:A118"/>
    <mergeCell ref="T178:T179"/>
    <mergeCell ref="U178:U179"/>
    <mergeCell ref="U181:U184"/>
    <mergeCell ref="C186:F186"/>
    <mergeCell ref="B166:B169"/>
    <mergeCell ref="R181:R185"/>
    <mergeCell ref="A181:A185"/>
    <mergeCell ref="B181:B185"/>
    <mergeCell ref="C181:C185"/>
    <mergeCell ref="D181:D185"/>
    <mergeCell ref="T181:T184"/>
    <mergeCell ref="F166:F169"/>
    <mergeCell ref="F170:F173"/>
    <mergeCell ref="F174:F177"/>
    <mergeCell ref="F181:F185"/>
    <mergeCell ref="V178:W180"/>
    <mergeCell ref="U174:U176"/>
    <mergeCell ref="T174:T176"/>
    <mergeCell ref="S174:S176"/>
    <mergeCell ref="S163:S164"/>
    <mergeCell ref="R151:R154"/>
    <mergeCell ref="S146:S149"/>
    <mergeCell ref="D122:D124"/>
    <mergeCell ref="E181:E185"/>
    <mergeCell ref="R166:R169"/>
    <mergeCell ref="D170:D173"/>
    <mergeCell ref="R141:R142"/>
    <mergeCell ref="R146:R150"/>
    <mergeCell ref="U159:U161"/>
    <mergeCell ref="T159:T161"/>
    <mergeCell ref="S159:S161"/>
    <mergeCell ref="F163:F165"/>
    <mergeCell ref="T163:T164"/>
    <mergeCell ref="V146:W150"/>
    <mergeCell ref="V138:W140"/>
    <mergeCell ref="T138:T139"/>
    <mergeCell ref="U138:U139"/>
    <mergeCell ref="C143:F143"/>
    <mergeCell ref="R135:R137"/>
    <mergeCell ref="D193:D195"/>
    <mergeCell ref="E193:G195"/>
    <mergeCell ref="U155:U157"/>
    <mergeCell ref="T155:T157"/>
    <mergeCell ref="S155:S157"/>
    <mergeCell ref="R178:R179"/>
    <mergeCell ref="S178:S179"/>
    <mergeCell ref="R174:R177"/>
    <mergeCell ref="S181:S184"/>
    <mergeCell ref="U163:U164"/>
    <mergeCell ref="U166:U168"/>
    <mergeCell ref="T166:T168"/>
    <mergeCell ref="D178:D180"/>
    <mergeCell ref="E178:E180"/>
    <mergeCell ref="F178:F180"/>
    <mergeCell ref="R159:R162"/>
    <mergeCell ref="R163:R165"/>
    <mergeCell ref="B191:F191"/>
    <mergeCell ref="A192:F192"/>
    <mergeCell ref="S166:S168"/>
    <mergeCell ref="U170:U172"/>
    <mergeCell ref="T170:T172"/>
    <mergeCell ref="S170:S172"/>
    <mergeCell ref="C155:C158"/>
    <mergeCell ref="U109:U110"/>
    <mergeCell ref="C119:C121"/>
    <mergeCell ref="C122:C124"/>
    <mergeCell ref="U151:U153"/>
    <mergeCell ref="U146:U149"/>
    <mergeCell ref="T146:T149"/>
    <mergeCell ref="T151:T153"/>
    <mergeCell ref="F151:F154"/>
    <mergeCell ref="E146:E150"/>
    <mergeCell ref="F146:F150"/>
    <mergeCell ref="F129:F131"/>
    <mergeCell ref="F125:F128"/>
    <mergeCell ref="C146:C150"/>
    <mergeCell ref="D146:D150"/>
    <mergeCell ref="T132:T133"/>
    <mergeCell ref="U122:U123"/>
    <mergeCell ref="S119:S120"/>
    <mergeCell ref="U115:U117"/>
    <mergeCell ref="D119:D121"/>
    <mergeCell ref="R129:R131"/>
    <mergeCell ref="F122:F124"/>
    <mergeCell ref="F119:F121"/>
    <mergeCell ref="S138:S139"/>
    <mergeCell ref="S135:S136"/>
    <mergeCell ref="U104:U107"/>
    <mergeCell ref="C129:C131"/>
    <mergeCell ref="C92:C96"/>
    <mergeCell ref="D92:D96"/>
    <mergeCell ref="C87:C91"/>
    <mergeCell ref="E174:E177"/>
    <mergeCell ref="A174:A177"/>
    <mergeCell ref="C125:C128"/>
    <mergeCell ref="D125:D128"/>
    <mergeCell ref="E125:E128"/>
    <mergeCell ref="E151:E154"/>
    <mergeCell ref="E166:E169"/>
    <mergeCell ref="A159:A162"/>
    <mergeCell ref="B159:B162"/>
    <mergeCell ref="E99:E103"/>
    <mergeCell ref="C99:C103"/>
    <mergeCell ref="D99:D103"/>
    <mergeCell ref="C109:C111"/>
    <mergeCell ref="C104:C108"/>
    <mergeCell ref="R115:R118"/>
    <mergeCell ref="R125:R128"/>
    <mergeCell ref="R92:R96"/>
    <mergeCell ref="R122:R124"/>
    <mergeCell ref="C115:C118"/>
    <mergeCell ref="O74:O75"/>
    <mergeCell ref="D73:D76"/>
    <mergeCell ref="D66:D68"/>
    <mergeCell ref="R77:R79"/>
    <mergeCell ref="F77:F79"/>
    <mergeCell ref="J74:J75"/>
    <mergeCell ref="I74:I75"/>
    <mergeCell ref="M74:M75"/>
    <mergeCell ref="L74:L75"/>
    <mergeCell ref="K74:K75"/>
    <mergeCell ref="G74:G75"/>
    <mergeCell ref="H74:H75"/>
    <mergeCell ref="Q74:Q75"/>
    <mergeCell ref="P74:P75"/>
    <mergeCell ref="N74:N75"/>
    <mergeCell ref="R69:R72"/>
    <mergeCell ref="D77:D79"/>
    <mergeCell ref="E77:E79"/>
    <mergeCell ref="S82:S85"/>
    <mergeCell ref="S69:S70"/>
    <mergeCell ref="R82:R86"/>
    <mergeCell ref="S57:S60"/>
    <mergeCell ref="U49:U51"/>
    <mergeCell ref="S49:S51"/>
    <mergeCell ref="S66:S67"/>
    <mergeCell ref="R73:R76"/>
    <mergeCell ref="R66:R68"/>
    <mergeCell ref="S73:S74"/>
    <mergeCell ref="S77:S78"/>
    <mergeCell ref="C48:T48"/>
    <mergeCell ref="C57:C61"/>
    <mergeCell ref="R57:R61"/>
    <mergeCell ref="T49:T51"/>
    <mergeCell ref="R49:R52"/>
    <mergeCell ref="T23:T25"/>
    <mergeCell ref="U23:U25"/>
    <mergeCell ref="S23:S25"/>
    <mergeCell ref="E23:E26"/>
    <mergeCell ref="U19:U21"/>
    <mergeCell ref="F19:F22"/>
    <mergeCell ref="T19:T21"/>
    <mergeCell ref="U62:U64"/>
    <mergeCell ref="R62:R65"/>
    <mergeCell ref="S62:S64"/>
    <mergeCell ref="T43:T44"/>
    <mergeCell ref="T53:T55"/>
    <mergeCell ref="T62:T64"/>
    <mergeCell ref="R23:R26"/>
    <mergeCell ref="R43:R45"/>
    <mergeCell ref="R53:R56"/>
    <mergeCell ref="U27:U29"/>
    <mergeCell ref="S31:S34"/>
    <mergeCell ref="T31:T34"/>
    <mergeCell ref="S36:S38"/>
    <mergeCell ref="T40:T41"/>
    <mergeCell ref="U43:U44"/>
    <mergeCell ref="U53:U55"/>
    <mergeCell ref="T57:T60"/>
    <mergeCell ref="U57:U60"/>
    <mergeCell ref="C46:F46"/>
    <mergeCell ref="S43:S44"/>
    <mergeCell ref="S53:S55"/>
    <mergeCell ref="A49:A52"/>
    <mergeCell ref="C53:C56"/>
    <mergeCell ref="E62:E65"/>
    <mergeCell ref="C62:C65"/>
    <mergeCell ref="E73:E76"/>
    <mergeCell ref="F73:F76"/>
    <mergeCell ref="F62:F65"/>
    <mergeCell ref="F53:F56"/>
    <mergeCell ref="D57:D61"/>
    <mergeCell ref="E57:E61"/>
    <mergeCell ref="F57:F61"/>
    <mergeCell ref="B66:B68"/>
    <mergeCell ref="A53:A56"/>
    <mergeCell ref="A57:A61"/>
    <mergeCell ref="A62:A65"/>
    <mergeCell ref="A66:A68"/>
    <mergeCell ref="C66:C68"/>
    <mergeCell ref="E53:E56"/>
    <mergeCell ref="E49:E52"/>
    <mergeCell ref="F49:F52"/>
    <mergeCell ref="D62:D65"/>
    <mergeCell ref="A77:A79"/>
    <mergeCell ref="A69:A72"/>
    <mergeCell ref="C69:C72"/>
    <mergeCell ref="D69:D72"/>
    <mergeCell ref="A73:A76"/>
    <mergeCell ref="B73:B76"/>
    <mergeCell ref="C73:C76"/>
    <mergeCell ref="R31:R35"/>
    <mergeCell ref="E40:E42"/>
    <mergeCell ref="F40:F42"/>
    <mergeCell ref="F31:F35"/>
    <mergeCell ref="E31:E35"/>
    <mergeCell ref="R40:R42"/>
    <mergeCell ref="E36:E39"/>
    <mergeCell ref="F36:F39"/>
    <mergeCell ref="R36:R39"/>
    <mergeCell ref="E43:E45"/>
    <mergeCell ref="F43:F45"/>
    <mergeCell ref="E66:E68"/>
    <mergeCell ref="F66:F68"/>
    <mergeCell ref="B69:B72"/>
    <mergeCell ref="E69:E72"/>
    <mergeCell ref="B57:B61"/>
    <mergeCell ref="C49:C52"/>
    <mergeCell ref="B40:B42"/>
    <mergeCell ref="C31:C35"/>
    <mergeCell ref="A40:A42"/>
    <mergeCell ref="A36:A39"/>
    <mergeCell ref="B36:B39"/>
    <mergeCell ref="C36:C39"/>
    <mergeCell ref="D36:D39"/>
    <mergeCell ref="D31:D35"/>
    <mergeCell ref="D40:D42"/>
    <mergeCell ref="C40:C42"/>
    <mergeCell ref="C8:C10"/>
    <mergeCell ref="D8:D10"/>
    <mergeCell ref="F23:F26"/>
    <mergeCell ref="A31:A35"/>
    <mergeCell ref="B31:B35"/>
    <mergeCell ref="A27:A30"/>
    <mergeCell ref="B27:B30"/>
    <mergeCell ref="C19:C22"/>
    <mergeCell ref="E19:E22"/>
    <mergeCell ref="D19:D22"/>
    <mergeCell ref="A23:A26"/>
    <mergeCell ref="B23:B26"/>
    <mergeCell ref="C23:C26"/>
    <mergeCell ref="D23:D26"/>
    <mergeCell ref="B15:B18"/>
    <mergeCell ref="R1:U1"/>
    <mergeCell ref="R19:R22"/>
    <mergeCell ref="S19:S21"/>
    <mergeCell ref="A2:U2"/>
    <mergeCell ref="A3:U3"/>
    <mergeCell ref="A4:U4"/>
    <mergeCell ref="A5:U5"/>
    <mergeCell ref="R8:U8"/>
    <mergeCell ref="H8:K8"/>
    <mergeCell ref="O15:O16"/>
    <mergeCell ref="A6:U6"/>
    <mergeCell ref="A15:A18"/>
    <mergeCell ref="H9:H10"/>
    <mergeCell ref="L9:L10"/>
    <mergeCell ref="A11:U11"/>
    <mergeCell ref="B13:U13"/>
    <mergeCell ref="F15:F18"/>
    <mergeCell ref="B8:B10"/>
    <mergeCell ref="G8:G10"/>
    <mergeCell ref="U15:U17"/>
    <mergeCell ref="O9:O10"/>
    <mergeCell ref="A7:U7"/>
    <mergeCell ref="A19:A22"/>
    <mergeCell ref="B19:B22"/>
    <mergeCell ref="R15:R18"/>
    <mergeCell ref="A109:A111"/>
    <mergeCell ref="B109:B111"/>
    <mergeCell ref="Q8:Q10"/>
    <mergeCell ref="I15:I16"/>
    <mergeCell ref="J15:J16"/>
    <mergeCell ref="K15:K16"/>
    <mergeCell ref="D109:D111"/>
    <mergeCell ref="D104:D108"/>
    <mergeCell ref="N15:N16"/>
    <mergeCell ref="A8:A10"/>
    <mergeCell ref="F8:F10"/>
    <mergeCell ref="R9:R10"/>
    <mergeCell ref="K9:K10"/>
    <mergeCell ref="M9:N9"/>
    <mergeCell ref="I9:J9"/>
    <mergeCell ref="E8:E10"/>
    <mergeCell ref="C14:U14"/>
    <mergeCell ref="L8:O8"/>
    <mergeCell ref="A12:U12"/>
    <mergeCell ref="S9:U9"/>
    <mergeCell ref="P8:P10"/>
    <mergeCell ref="T15:T17"/>
    <mergeCell ref="S15:S17"/>
    <mergeCell ref="A112:A114"/>
    <mergeCell ref="B112:B114"/>
    <mergeCell ref="C112:C114"/>
    <mergeCell ref="Q15:Q16"/>
    <mergeCell ref="F69:F72"/>
    <mergeCell ref="D49:D52"/>
    <mergeCell ref="B49:B52"/>
    <mergeCell ref="D53:D56"/>
    <mergeCell ref="B53:B56"/>
    <mergeCell ref="B62:B65"/>
    <mergeCell ref="A43:A45"/>
    <mergeCell ref="B43:B45"/>
    <mergeCell ref="C43:C45"/>
    <mergeCell ref="D43:D45"/>
    <mergeCell ref="P15:P16"/>
    <mergeCell ref="E15:E18"/>
    <mergeCell ref="B77:B79"/>
    <mergeCell ref="C82:C86"/>
    <mergeCell ref="L15:L16"/>
    <mergeCell ref="M15:M16"/>
    <mergeCell ref="C15:C18"/>
    <mergeCell ref="D15:D18"/>
    <mergeCell ref="H15:H16"/>
    <mergeCell ref="G15:G16"/>
    <mergeCell ref="S87:S90"/>
    <mergeCell ref="F87:F91"/>
    <mergeCell ref="R87:R91"/>
    <mergeCell ref="E92:E96"/>
    <mergeCell ref="E87:E91"/>
    <mergeCell ref="F104:F108"/>
    <mergeCell ref="R104:R108"/>
    <mergeCell ref="S92:S95"/>
    <mergeCell ref="E104:E108"/>
    <mergeCell ref="R97:R98"/>
    <mergeCell ref="R99:R103"/>
    <mergeCell ref="C80:F80"/>
    <mergeCell ref="C77:C79"/>
    <mergeCell ref="E159:E162"/>
    <mergeCell ref="R119:R121"/>
    <mergeCell ref="E97:E98"/>
    <mergeCell ref="F97:F98"/>
    <mergeCell ref="E109:E111"/>
    <mergeCell ref="E119:E121"/>
    <mergeCell ref="D87:D91"/>
    <mergeCell ref="F112:F114"/>
    <mergeCell ref="F109:F111"/>
    <mergeCell ref="R109:R111"/>
    <mergeCell ref="T122:T123"/>
    <mergeCell ref="T125:T127"/>
    <mergeCell ref="A82:A86"/>
    <mergeCell ref="B82:B86"/>
    <mergeCell ref="E82:E86"/>
    <mergeCell ref="F82:F86"/>
    <mergeCell ref="S115:S117"/>
    <mergeCell ref="S104:S107"/>
    <mergeCell ref="T104:T107"/>
    <mergeCell ref="S109:S110"/>
    <mergeCell ref="T109:T110"/>
    <mergeCell ref="D115:D118"/>
    <mergeCell ref="B115:B118"/>
    <mergeCell ref="D112:D114"/>
    <mergeCell ref="E115:E118"/>
    <mergeCell ref="F115:F118"/>
    <mergeCell ref="R112:R114"/>
    <mergeCell ref="E112:E114"/>
    <mergeCell ref="A122:A124"/>
    <mergeCell ref="B122:B124"/>
    <mergeCell ref="A119:A121"/>
    <mergeCell ref="B119:B121"/>
    <mergeCell ref="T119:T120"/>
    <mergeCell ref="D82:D86"/>
    <mergeCell ref="U129:U130"/>
    <mergeCell ref="S122:S123"/>
    <mergeCell ref="C159:C162"/>
    <mergeCell ref="F99:F103"/>
    <mergeCell ref="F92:F96"/>
    <mergeCell ref="F159:F162"/>
    <mergeCell ref="A87:A91"/>
    <mergeCell ref="A92:A96"/>
    <mergeCell ref="B92:B96"/>
    <mergeCell ref="B87:B91"/>
    <mergeCell ref="C132:C134"/>
    <mergeCell ref="D132:D134"/>
    <mergeCell ref="A146:A150"/>
    <mergeCell ref="D151:D154"/>
    <mergeCell ref="C151:C154"/>
    <mergeCell ref="D159:D162"/>
    <mergeCell ref="B146:B150"/>
    <mergeCell ref="E122:E124"/>
    <mergeCell ref="A135:A137"/>
    <mergeCell ref="B135:B137"/>
    <mergeCell ref="B141:B142"/>
    <mergeCell ref="A132:A134"/>
    <mergeCell ref="B132:B134"/>
    <mergeCell ref="E155:E158"/>
    <mergeCell ref="A129:A131"/>
    <mergeCell ref="E129:E131"/>
    <mergeCell ref="D129:D131"/>
    <mergeCell ref="S129:S130"/>
    <mergeCell ref="T129:T130"/>
    <mergeCell ref="B163:B165"/>
    <mergeCell ref="R155:R157"/>
    <mergeCell ref="R138:R140"/>
    <mergeCell ref="A138:A140"/>
    <mergeCell ref="B138:B140"/>
    <mergeCell ref="A141:A142"/>
    <mergeCell ref="A163:A165"/>
    <mergeCell ref="D155:D158"/>
    <mergeCell ref="E163:E165"/>
    <mergeCell ref="S151:S153"/>
    <mergeCell ref="W53:Z53"/>
    <mergeCell ref="U66:U67"/>
    <mergeCell ref="T69:T70"/>
    <mergeCell ref="T87:T90"/>
    <mergeCell ref="U87:U90"/>
    <mergeCell ref="U92:U95"/>
    <mergeCell ref="U69:U70"/>
    <mergeCell ref="T66:T67"/>
    <mergeCell ref="U73:U74"/>
    <mergeCell ref="T73:T74"/>
    <mergeCell ref="U77:U78"/>
    <mergeCell ref="U82:U85"/>
    <mergeCell ref="T92:T95"/>
    <mergeCell ref="T77:T78"/>
    <mergeCell ref="V92:Z96"/>
    <mergeCell ref="T82:T85"/>
    <mergeCell ref="U99:U102"/>
    <mergeCell ref="U119:U120"/>
    <mergeCell ref="V87:Z91"/>
    <mergeCell ref="V97:X98"/>
    <mergeCell ref="B174:B177"/>
    <mergeCell ref="C174:C177"/>
    <mergeCell ref="D174:D177"/>
    <mergeCell ref="A178:A180"/>
    <mergeCell ref="B178:B180"/>
    <mergeCell ref="C178:C180"/>
    <mergeCell ref="E170:E173"/>
    <mergeCell ref="D166:D169"/>
    <mergeCell ref="C166:C169"/>
    <mergeCell ref="A170:A173"/>
    <mergeCell ref="B170:B173"/>
    <mergeCell ref="C170:C173"/>
    <mergeCell ref="A166:A169"/>
    <mergeCell ref="S125:S127"/>
    <mergeCell ref="C163:C165"/>
    <mergeCell ref="D163:D165"/>
    <mergeCell ref="T115:T117"/>
    <mergeCell ref="F155:F158"/>
    <mergeCell ref="A155:A158"/>
    <mergeCell ref="B155:B158"/>
    <mergeCell ref="D198:U199"/>
    <mergeCell ref="U132:U133"/>
    <mergeCell ref="E132:E134"/>
    <mergeCell ref="F132:F134"/>
    <mergeCell ref="R132:R134"/>
    <mergeCell ref="S132:S133"/>
    <mergeCell ref="C27:C30"/>
    <mergeCell ref="D27:D30"/>
    <mergeCell ref="E27:E30"/>
    <mergeCell ref="F27:F30"/>
    <mergeCell ref="R170:R173"/>
    <mergeCell ref="S99:S102"/>
    <mergeCell ref="C141:C142"/>
    <mergeCell ref="D97:D98"/>
    <mergeCell ref="R27:R30"/>
    <mergeCell ref="S27:S29"/>
    <mergeCell ref="T27:T29"/>
    <mergeCell ref="U40:U41"/>
    <mergeCell ref="U31:U34"/>
    <mergeCell ref="U36:U38"/>
    <mergeCell ref="T36:T38"/>
    <mergeCell ref="S40:S41"/>
    <mergeCell ref="T99:T102"/>
    <mergeCell ref="U125:U127"/>
  </mergeCells>
  <phoneticPr fontId="0" type="noConversion"/>
  <conditionalFormatting sqref="A3:U3">
    <cfRule type="cellIs" dxfId="0" priority="1" stopIfTrue="1" operator="equal">
      <formula>0</formula>
    </cfRule>
  </conditionalFormatting>
  <printOptions horizontalCentered="1"/>
  <pageMargins left="0.35433070866141736" right="0.15748031496062992" top="0.86614173228346458" bottom="0.51181102362204722" header="0.59055118110236227" footer="0.51181102362204722"/>
  <pageSetup paperSize="9" scale="68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7 pr.</vt:lpstr>
      <vt:lpstr>'7 pr.'!Print_Area</vt:lpstr>
      <vt:lpstr>'7 pr.'!Print_Titles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2021-01-29T10:00:58Z</cp:lastPrinted>
  <dcterms:created xsi:type="dcterms:W3CDTF">1996-10-14T23:33:28Z</dcterms:created>
  <dcterms:modified xsi:type="dcterms:W3CDTF">2021-01-29T10:02:29Z</dcterms:modified>
</cp:coreProperties>
</file>