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0730" windowHeight="8145" tabRatio="756"/>
  </bookViews>
  <sheets>
    <sheet name="1 priedas" sheetId="20" r:id="rId1"/>
    <sheet name="KMSA išlaikymas" sheetId="19" state="hidden" r:id="rId2"/>
  </sheets>
  <definedNames>
    <definedName name="_xlnm.Print_Area" localSheetId="0">'1 priedas'!$A$1:$K$403</definedName>
  </definedNames>
  <calcPr calcId="125725"/>
</workbook>
</file>

<file path=xl/calcChain.xml><?xml version="1.0" encoding="utf-8"?>
<calcChain xmlns="http://schemas.openxmlformats.org/spreadsheetml/2006/main">
  <c r="F283" i="20"/>
  <c r="F381" l="1"/>
  <c r="F295"/>
  <c r="F323"/>
  <c r="F365"/>
  <c r="F382" s="1"/>
  <c r="F120" l="1"/>
  <c r="F121" s="1"/>
  <c r="F111"/>
  <c r="F53" l="1"/>
  <c r="F77"/>
  <c r="F86"/>
  <c r="F93"/>
  <c r="F28"/>
  <c r="F24"/>
  <c r="F29"/>
  <c r="F94" l="1"/>
  <c r="F383" l="1"/>
  <c r="F282"/>
  <c r="F265" l="1"/>
  <c r="F253"/>
  <c r="F240"/>
  <c r="F176" l="1"/>
  <c r="F170"/>
  <c r="F142"/>
  <c r="F200" l="1"/>
  <c r="I28" i="19"/>
  <c r="M28"/>
  <c r="I29"/>
  <c r="J29"/>
  <c r="N29"/>
  <c r="M29" s="1"/>
  <c r="I30"/>
  <c r="M30"/>
  <c r="I31"/>
  <c r="J31"/>
  <c r="J32" s="1"/>
  <c r="M31"/>
  <c r="N31"/>
  <c r="K32"/>
  <c r="L32"/>
  <c r="O32"/>
  <c r="P32"/>
  <c r="I34"/>
  <c r="J34"/>
  <c r="J35"/>
  <c r="J36" s="1"/>
  <c r="I35"/>
  <c r="L35"/>
  <c r="L36" s="1"/>
  <c r="M35"/>
  <c r="N35"/>
  <c r="N36"/>
  <c r="P35"/>
  <c r="P36"/>
  <c r="M36" s="1"/>
  <c r="K36"/>
  <c r="O36"/>
  <c r="I38"/>
  <c r="M38"/>
  <c r="M39" s="1"/>
  <c r="J39"/>
  <c r="L39"/>
  <c r="N39"/>
  <c r="N42" s="1"/>
  <c r="P39"/>
  <c r="P42" s="1"/>
  <c r="I40"/>
  <c r="M40"/>
  <c r="M41" s="1"/>
  <c r="J41"/>
  <c r="L41"/>
  <c r="N41"/>
  <c r="P41"/>
  <c r="K42"/>
  <c r="O42"/>
  <c r="M44"/>
  <c r="J141"/>
  <c r="I141" s="1"/>
  <c r="K141"/>
  <c r="K142" s="1"/>
  <c r="L141"/>
  <c r="L142" s="1"/>
  <c r="N141"/>
  <c r="O141"/>
  <c r="O142" s="1"/>
  <c r="P141"/>
  <c r="P142" s="1"/>
  <c r="M42" l="1"/>
  <c r="L42"/>
  <c r="I42" s="1"/>
  <c r="I39"/>
  <c r="I32"/>
  <c r="N32"/>
  <c r="M32" s="1"/>
  <c r="I41"/>
  <c r="I36"/>
  <c r="M141"/>
  <c r="J42"/>
  <c r="J142"/>
  <c r="I142" s="1"/>
  <c r="N142" l="1"/>
  <c r="M142" s="1"/>
</calcChain>
</file>

<file path=xl/sharedStrings.xml><?xml version="1.0" encoding="utf-8"?>
<sst xmlns="http://schemas.openxmlformats.org/spreadsheetml/2006/main" count="1725" uniqueCount="565">
  <si>
    <t>Atsakingi vykdytojai</t>
  </si>
  <si>
    <t>Programos tikslo kodas</t>
  </si>
  <si>
    <t>Uždavinio kodas</t>
  </si>
  <si>
    <t>Priemonės kodas</t>
  </si>
  <si>
    <t>Priemonės požymis</t>
  </si>
  <si>
    <t>Asignavimų valdytojo kodas</t>
  </si>
  <si>
    <t>Finansavimo šaltinis</t>
  </si>
  <si>
    <t>Iš viso</t>
  </si>
  <si>
    <t>Išlaidoms</t>
  </si>
  <si>
    <t>01</t>
  </si>
  <si>
    <t>02</t>
  </si>
  <si>
    <t>03</t>
  </si>
  <si>
    <t>04</t>
  </si>
  <si>
    <t>SB</t>
  </si>
  <si>
    <t>Iš viso:</t>
  </si>
  <si>
    <t>Iš viso uždaviniui:</t>
  </si>
  <si>
    <t>Iš viso programai:</t>
  </si>
  <si>
    <t>Iš viso tikslui:</t>
  </si>
  <si>
    <t>Pavadinimas</t>
  </si>
  <si>
    <t>Iš jų darbo užmokesčiui</t>
  </si>
  <si>
    <t>Turtui įsigyti ir finansiniams įsipareigojimams vykdyti</t>
  </si>
  <si>
    <r>
      <t xml:space="preserve">Funkcinės klasifikacijos kodas </t>
    </r>
    <r>
      <rPr>
        <b/>
        <sz val="9"/>
        <rFont val="Times New Roman"/>
        <family val="1"/>
      </rPr>
      <t xml:space="preserve"> </t>
    </r>
  </si>
  <si>
    <t>05</t>
  </si>
  <si>
    <t>10</t>
  </si>
  <si>
    <t>06</t>
  </si>
  <si>
    <t>Asignavimai biudžetiniams                        2011-iesiems metams</t>
  </si>
  <si>
    <t>Asignavimų poreikis biudžetiniams                                2012-iesiems metams</t>
  </si>
  <si>
    <t>07</t>
  </si>
  <si>
    <t>08</t>
  </si>
  <si>
    <t>09</t>
  </si>
  <si>
    <t>11</t>
  </si>
  <si>
    <t>12</t>
  </si>
  <si>
    <t>13</t>
  </si>
  <si>
    <t>15</t>
  </si>
  <si>
    <t>16</t>
  </si>
  <si>
    <t>17</t>
  </si>
  <si>
    <t>18</t>
  </si>
  <si>
    <t>19</t>
  </si>
  <si>
    <t>20</t>
  </si>
  <si>
    <t>21</t>
  </si>
  <si>
    <t>25</t>
  </si>
  <si>
    <t>26</t>
  </si>
  <si>
    <t>27</t>
  </si>
  <si>
    <t>28</t>
  </si>
  <si>
    <t>SPN</t>
  </si>
  <si>
    <t>Pašto paslaugų įsigijimas</t>
  </si>
  <si>
    <t>Laikraščių ir kitų periodinių paslaugų įsigijimas</t>
  </si>
  <si>
    <t>Dalyvavimas organizuojant rinkimus</t>
  </si>
  <si>
    <t>188710823</t>
  </si>
  <si>
    <t>Ryšių paslaugos</t>
  </si>
  <si>
    <t>Transporto išlaikymas</t>
  </si>
  <si>
    <t>Viešosios tvarkos skyriaus darbuotojų aprūpinimas</t>
  </si>
  <si>
    <t>Darbo kėdžių įsigijimas</t>
  </si>
  <si>
    <t>Dažų kopijavimo aparatams pirkimas</t>
  </si>
  <si>
    <t>Kopijavimo popieriaus pirkimas</t>
  </si>
  <si>
    <t>Ūkinių prekių pirkimas</t>
  </si>
  <si>
    <t>Kanceliarinių prekių pirkimas</t>
  </si>
  <si>
    <t>Klaipėdos miesto ir  Lietuvos Respublikos vėliavų pirkimas</t>
  </si>
  <si>
    <t>Spaudų ir antspaudų gamyba</t>
  </si>
  <si>
    <t>Elektroninių bilietų pirkimas</t>
  </si>
  <si>
    <t>Fotoaparatų ir diktofonų pirkimas</t>
  </si>
  <si>
    <t>Trijų lengvųjų automobilių nuoma</t>
  </si>
  <si>
    <t>14</t>
  </si>
  <si>
    <t>Savivaldybės administracijos kopijavimo aparatų techninis aptarnavimas bei remontas</t>
  </si>
  <si>
    <t>Savivaldybės administracijos vidinio kiemo pakeliamų vartų sistemos priežiūra</t>
  </si>
  <si>
    <t>Savivaldybės administracijos pastatų šildymo, karšto vandens sistemų bei dujininių katilų įrenginių priežiūra</t>
  </si>
  <si>
    <t>Klaipėdos m. savivaldybės administracijos vidinių ir išorinių oro kondicionierių techninis aptarnavimas</t>
  </si>
  <si>
    <t>Aliuminio durų ir pertvarų sumontavimas su įėjimo kontrolės įvedimu</t>
  </si>
  <si>
    <t>Sniego ir ledo valymas nuo savivaldybės administracijos pastatų stogų</t>
  </si>
  <si>
    <t>Savivaldybės administracijos pastatų ir patalpų techninė priežiūra</t>
  </si>
  <si>
    <t>Pastato Vytauto g. 13 nuoma</t>
  </si>
  <si>
    <t>22</t>
  </si>
  <si>
    <t>Kopijavimo aparatų nuoma</t>
  </si>
  <si>
    <t>23</t>
  </si>
  <si>
    <t>Stotelės įrangos nuoma (telefonija)</t>
  </si>
  <si>
    <t>24</t>
  </si>
  <si>
    <t xml:space="preserve">Pastatų ir patalpų einamasis remontas - Liepų g. 11 stogo einamasis remontas su  lietvamzdžių ir lovelių apšildymu dvigubais elektriniais kabeliais </t>
  </si>
  <si>
    <t>Komunalinės paslaugos - šildymas</t>
  </si>
  <si>
    <t>Komunalinės paslaugos - elektros energija</t>
  </si>
  <si>
    <t>Komunalinės paslaugos - vandentiekis ir kanalizacija</t>
  </si>
  <si>
    <t>29</t>
  </si>
  <si>
    <t>Komunalinės paslaugos - dujos</t>
  </si>
  <si>
    <t>30</t>
  </si>
  <si>
    <t>Reprezentacinės išlaidos</t>
  </si>
  <si>
    <t>31</t>
  </si>
  <si>
    <t>Gesintuvų užpildymas</t>
  </si>
  <si>
    <t>32</t>
  </si>
  <si>
    <t>Atliekų surinkimas</t>
  </si>
  <si>
    <t>33</t>
  </si>
  <si>
    <t>Deratizacija, dezinfekcija, dezinsekcija</t>
  </si>
  <si>
    <t>34</t>
  </si>
  <si>
    <t>Balticum TV</t>
  </si>
  <si>
    <t>35</t>
  </si>
  <si>
    <t>Vietinių telefoninių tinklų techninis aptarnavimas</t>
  </si>
  <si>
    <t>36</t>
  </si>
  <si>
    <t>Klaipėdos miesto savivaldybės administracijos patalpų kasdieninis valymas</t>
  </si>
  <si>
    <t>37</t>
  </si>
  <si>
    <t>Klaipėdos miesto savivaldybės administracijos liftų techninė priežiūra</t>
  </si>
  <si>
    <t>38</t>
  </si>
  <si>
    <t>Nežinybinė apsauga - Klaipėdos m. savivaldybės administracijos pastatų ir patalpų elektroninė apsauga ir sistemų techninis aptarnavimas</t>
  </si>
  <si>
    <t>39</t>
  </si>
  <si>
    <t>Nežinybinė apsauga pastato Debreceno g. 41</t>
  </si>
  <si>
    <t>40</t>
  </si>
  <si>
    <t>Vienkartinių maišų ir pirštinių pirkimas akcijos "Darom" dalyviams</t>
  </si>
  <si>
    <t>41</t>
  </si>
  <si>
    <t>Autobuso nuoma nuvežti dalyvius į "Grybavimo čempionatą" Varėnoje</t>
  </si>
  <si>
    <t>42</t>
  </si>
  <si>
    <t>Pastato Danės g. 17 išlaikymas pagal panaudos sutartį</t>
  </si>
  <si>
    <t>43</t>
  </si>
  <si>
    <t xml:space="preserve">Puokščių ir gėlių pirkimas </t>
  </si>
  <si>
    <t>44</t>
  </si>
  <si>
    <t xml:space="preserve">Žaliuzių pirkimas </t>
  </si>
  <si>
    <t>45</t>
  </si>
  <si>
    <t>Komunaliniai mokesčiai UAB"Vitės valdos" (už I. Kanto g.11 ir H. Manto g.51 patalpas)</t>
  </si>
  <si>
    <t>46</t>
  </si>
  <si>
    <t>Komunaliniai mokesčiai UAB"Pamario vyturys"(už Laukininkų g. 19a patalpas)</t>
  </si>
  <si>
    <t>47</t>
  </si>
  <si>
    <t>48</t>
  </si>
  <si>
    <t>Apsauginės bei priešgaisrinės signalizacijos sistemų administracijos pastatuose įrengimas</t>
  </si>
  <si>
    <t>49</t>
  </si>
  <si>
    <t>50</t>
  </si>
  <si>
    <t>51</t>
  </si>
  <si>
    <t>52</t>
  </si>
  <si>
    <r>
      <rPr>
        <b/>
        <sz val="10"/>
        <rFont val="Times New Roman"/>
        <family val="1"/>
        <charset val="186"/>
      </rPr>
      <t>Savivaldybės administracijos</t>
    </r>
    <r>
      <rPr>
        <sz val="10"/>
        <rFont val="Times New Roman"/>
        <family val="1"/>
      </rPr>
      <t xml:space="preserve"> darbo užmokestis</t>
    </r>
  </si>
  <si>
    <t>Atstovavimas teismuose ir teismo sprendimų vykdymas (įskaitant Investicijų į pastatą S. Daukanto g. 15 nuomininkui atlyginimą pagal 1996-11-20  nuomos sutartį Nr. 231, Nuostolių atlyginimą AB „City service“ pagal teismo sprendimą)</t>
  </si>
  <si>
    <t>PVM srautų valdymo konsultavimo paslaugų Klaipėdos miesto savivaldybėje pirkimas</t>
  </si>
  <si>
    <t>Dokumentų paskirstymo lentynų įsigijimas</t>
  </si>
  <si>
    <t>Daugiabučių gyvenamųjų namų žemės nuomos mokesčio paskirstymo ir administravimo paslaugos iš namų administratorių pirkimas</t>
  </si>
  <si>
    <t>Dokumentų valdymo sk.</t>
  </si>
  <si>
    <t>Teisės sk.</t>
  </si>
  <si>
    <t>Mokesčių sk.</t>
  </si>
  <si>
    <t>Ūkio sk.</t>
  </si>
  <si>
    <t>Buhalterija</t>
  </si>
  <si>
    <t>Iš viso :</t>
  </si>
  <si>
    <t>mato vnt.</t>
  </si>
  <si>
    <t>Planuojama reikšmė</t>
  </si>
  <si>
    <t>Įvykdymo terminas</t>
  </si>
  <si>
    <t>Programos kodas</t>
  </si>
  <si>
    <t>Veiklos</t>
  </si>
  <si>
    <t>Planuojami skirti asignavimai (tūkst. Eur)</t>
  </si>
  <si>
    <t>(Prienų rajono savivaldybės administracijos padalinių metinio veiklos plano forma)</t>
  </si>
  <si>
    <t>Indėlio ir / ar proceso vertinimo kriterijus</t>
  </si>
  <si>
    <t>1</t>
  </si>
  <si>
    <t>Užtikrinti visuotinį aukštos kokybės švietimo paslaugų prieinamumą savivaldybėje</t>
  </si>
  <si>
    <t>2</t>
  </si>
  <si>
    <t>Formuoti saugią visiems bendruomenės nariams prieinamą ir veiksmingą ugdymo aplinką</t>
  </si>
  <si>
    <t>Studijų rėmimas</t>
  </si>
  <si>
    <t>Paskatintų mokinių skaičius</t>
  </si>
  <si>
    <t>sk.</t>
  </si>
  <si>
    <t>Savivaldybės administracijos Ugdymo kokybės ir mokymosi aplinkos užtikrinimo programa</t>
  </si>
  <si>
    <t>Vadybinės ir pedagoginės veiklos kokybės tobulinimas</t>
  </si>
  <si>
    <t>Neformalusis vaikų švietimas</t>
  </si>
  <si>
    <t>ES</t>
  </si>
  <si>
    <t>Laimutė Jančiukienė</t>
  </si>
  <si>
    <t>Virginija Zujienė</t>
  </si>
  <si>
    <t>Rimvydas Zailskas</t>
  </si>
  <si>
    <t>Programoje dalyvavusių asmenų skaičius</t>
  </si>
  <si>
    <t>Egzaminus laikiusių abiturientų skaičius</t>
  </si>
  <si>
    <t>Įgyvendintų projektų skaičius</t>
  </si>
  <si>
    <t>Dalyvavusių mokinių skaičius</t>
  </si>
  <si>
    <t>Ikimokyklinių ugdymo įstaigų veiklos organizavimas</t>
  </si>
  <si>
    <t>Ikimokyklinio ugdymo įstaigų ugdytinių skaičius</t>
  </si>
  <si>
    <t>Neformaliajame vaikų švietime dalyvavusių asmenų skaičius</t>
  </si>
  <si>
    <t>Gabių mokinių rėmimas ir skatinimas</t>
  </si>
  <si>
    <t>Brandos egzaminų organizavimas ir vykdymas</t>
  </si>
  <si>
    <t>Švietimo pagalbos tarnybos pagalba ugdymo įstaigų mokiniams ir mokytojams</t>
  </si>
  <si>
    <t>Pagalbą gavusių mokinių ir mokytojų skaičius</t>
  </si>
  <si>
    <t>Rimvydas Zailskas, Renata Pavlavičienė</t>
  </si>
  <si>
    <t>Rimvydas Zailskas, Laimutė Jančiukienė</t>
  </si>
  <si>
    <t xml:space="preserve">ML </t>
  </si>
  <si>
    <t>ML, SB, SP</t>
  </si>
  <si>
    <t>Organizuoti ir užtikrinti valstybės socialinės ir sveikatos politikos įgyvendinimą, mažinti socialinę atskirtį rajone</t>
  </si>
  <si>
    <t>Užtikrinti Lietuvos Respublikos teisės aktais numatytos piniginės socialinės paramos teikimą</t>
  </si>
  <si>
    <t>VB</t>
  </si>
  <si>
    <t>R.Galinskienė</t>
  </si>
  <si>
    <t>Išmokų vaikams skyrimas ir mokėjimas</t>
  </si>
  <si>
    <t xml:space="preserve">L. Jančiauskienė ir seniūnijų darbuotojos </t>
  </si>
  <si>
    <t>3</t>
  </si>
  <si>
    <t>Parama mirties atveju</t>
  </si>
  <si>
    <t>SB(del)</t>
  </si>
  <si>
    <t>4</t>
  </si>
  <si>
    <t>5</t>
  </si>
  <si>
    <t>6</t>
  </si>
  <si>
    <t>7</t>
  </si>
  <si>
    <t>Mokinių socialinės paramos administravimas</t>
  </si>
  <si>
    <t>8</t>
  </si>
  <si>
    <t>Neveiksnių asmenų būklės peržiūrėjimui užtikrinti</t>
  </si>
  <si>
    <t>S. Mekionienė</t>
  </si>
  <si>
    <t>9</t>
  </si>
  <si>
    <t>Socialinė parama mokiniams</t>
  </si>
  <si>
    <t>Socialinis rėmimas</t>
  </si>
  <si>
    <t>Lengvatinis neįgaliųjų vežimas</t>
  </si>
  <si>
    <t>Paramos mirties atveju administravimas</t>
  </si>
  <si>
    <t>R. Galinskienė, A. Lėckienė</t>
  </si>
  <si>
    <t xml:space="preserve">         Organizuoti ir teikti socialines paslaugas įvairioms gyventojų grupėms</t>
  </si>
  <si>
    <t>Darbas su šeimomis, kurioms taikoma atvejo vadyba</t>
  </si>
  <si>
    <t>Socialinių paslaugų centras</t>
  </si>
  <si>
    <t>Prienų globos namai</t>
  </si>
  <si>
    <t>STD</t>
  </si>
  <si>
    <t>Prienų rajono savivaldybės socialinių paslaugų centras</t>
  </si>
  <si>
    <t>SP</t>
  </si>
  <si>
    <t>Socialinių paslaugų asmenims su negalia teikimas SPC</t>
  </si>
  <si>
    <t>R. Galinskienė, S. Mekionienė</t>
  </si>
  <si>
    <t>Socialinės išmokos natūra socialiai pažeidžiamiems asmenims (administravimas)</t>
  </si>
  <si>
    <t>Z.Valkauskienė, L.Jančiauskienė</t>
  </si>
  <si>
    <t>Socialinių paslaugų asmenims su negalia (administravimas)</t>
  </si>
  <si>
    <t>Paslaugų teikimas Jiezno paramos šeimai centre</t>
  </si>
  <si>
    <t>Globojamų vaikų skaičius</t>
  </si>
  <si>
    <t>Gerinti neįgaliųjų socialinę integraciją, užtikrinti socialinę globą</t>
  </si>
  <si>
    <t>Vaikų išlaikymas globos įstaigose</t>
  </si>
  <si>
    <t>L. Jančiauskienė, Z. Valkauskienė, A. Lėckienė</t>
  </si>
  <si>
    <t>Neįgaliųjų automobilių išlaikymas</t>
  </si>
  <si>
    <t>Teikti gyventojams kokybiškas ir saugias priežiūros paslaugas</t>
  </si>
  <si>
    <t>22900</t>
  </si>
  <si>
    <t>Suteiktų priėmimo skubios pagalbos paslaugų dalinis finansavimas</t>
  </si>
  <si>
    <t>1000</t>
  </si>
  <si>
    <t xml:space="preserve">         Teikti kokybiškas ir prieinamas kultūros paslaugas, formuoti teigiamą savivaldybės įvaizdį</t>
  </si>
  <si>
    <t>Kultūrinio savitumo puoselėjimas bei kultūrinių paslaugų gerinimas rajono kultūros įstaigose</t>
  </si>
  <si>
    <t>I-IV</t>
  </si>
  <si>
    <t>Irena Urbanavičienė</t>
  </si>
  <si>
    <t>Renginių skaičius/apsilankiusių renginiuose dalyvių skaičius</t>
  </si>
  <si>
    <t>tūkst.</t>
  </si>
  <si>
    <t>Teigiamo, stipraus, stabilaus savivaldybės įvaizdžio kūrimas ir valdymas</t>
  </si>
  <si>
    <t>Priemonių skaičius</t>
  </si>
  <si>
    <t>vnt.</t>
  </si>
  <si>
    <t>Etnokultūros ir tradicijų sklaida Prienų krašto muziejuje</t>
  </si>
  <si>
    <t>Etnorenginių skaičius/dalyvių skč.</t>
  </si>
  <si>
    <t>Justino Marcinkevičiaus viešosios bibliotekos veiklos organizavimas</t>
  </si>
  <si>
    <t>veiklų skaičius/ lankytojų skaičius</t>
  </si>
  <si>
    <t>Kultūros paveldo objektų tvarkymas</t>
  </si>
  <si>
    <t>Edita Jakimavičiūtė</t>
  </si>
  <si>
    <t>Sutvarkutų objektų skaičius</t>
  </si>
  <si>
    <t>Turizmo veiklos skatinimas</t>
  </si>
  <si>
    <t>Veiklos priemonių skaičius</t>
  </si>
  <si>
    <t>Rimantas Šiugždinis</t>
  </si>
  <si>
    <t>Paremtų veiklų skaičius</t>
  </si>
  <si>
    <t xml:space="preserve">Kelti kultūros paslaugų kokybę, atitinkančią gyventojų poreikius </t>
  </si>
  <si>
    <t>Paremtų NVO veiklų skaičius</t>
  </si>
  <si>
    <t>Roberta Revuckienė</t>
  </si>
  <si>
    <t>4 Programa. Savivaldybės pagrindinių funkcijų vykdymo ir valdymo tobulinimo programa</t>
  </si>
  <si>
    <t>Užtikrinti sklandų savivaldybės darbo organizavimą ir įgyvendinamų funkcijų vykdymą</t>
  </si>
  <si>
    <t>Efektyviai organizuoti savivaldybės darbą</t>
  </si>
  <si>
    <t>Savivaldybės tarybos darbo organizavimas</t>
  </si>
  <si>
    <t>Savivaldybės administracijos darbo organizavimas</t>
  </si>
  <si>
    <t>Lengvatinis keleivių vežimas ir nuostolių dengimas</t>
  </si>
  <si>
    <t>Regioninės plėtros programos įgyvendinimas</t>
  </si>
  <si>
    <t xml:space="preserve">Mero fondas </t>
  </si>
  <si>
    <t>Administracijos direktoriaus fondas</t>
  </si>
  <si>
    <t>Savivaldybės tarybos narių skaičius</t>
  </si>
  <si>
    <t>Savivaldybės administracijos darbuotojų (etatų) skaičius</t>
  </si>
  <si>
    <t>Prienų rajono savivaldybės balsų skaičius dalininkų susirinkimuose</t>
  </si>
  <si>
    <t>Mero fondo panaudojimas, proc.</t>
  </si>
  <si>
    <t>Direktoriaus  fondo panaudojimas, proc.</t>
  </si>
  <si>
    <t>etatai</t>
  </si>
  <si>
    <t>proc.</t>
  </si>
  <si>
    <t>Įgyvendinti LR įstatymais ir kitais teisės aktais savivaldybei priskirtas funkcijas</t>
  </si>
  <si>
    <t>Gyventojų registro tvarkymas ir duomenų valstybės registrui teikimas</t>
  </si>
  <si>
    <t>Archyvinių dokumentų teikimas</t>
  </si>
  <si>
    <t xml:space="preserve">Duomenų teikimas valstybinės pagalbos suteikimo registrui </t>
  </si>
  <si>
    <t>Valstybinės kalbos vartojimo ir taisyklingumo kontrolė</t>
  </si>
  <si>
    <t>Civilinės būklės aktų registras</t>
  </si>
  <si>
    <t>Gyvenamosios vietos deklaravimas</t>
  </si>
  <si>
    <t>Pirminė teisinė pagalba</t>
  </si>
  <si>
    <t>Mobilizacijos administravimas</t>
  </si>
  <si>
    <t>Civilinės saugos organizavimas</t>
  </si>
  <si>
    <t>Žemės ūkio funkcijų vykdymas</t>
  </si>
  <si>
    <t>Tarpinstitucinio koordinatoriaus pareigybei išlaikyti</t>
  </si>
  <si>
    <t xml:space="preserve">Priešgaisrinių tarnybų organizavimas </t>
  </si>
  <si>
    <t>Valstybinės žemės ir kito valstybinio turto valdymas, naudojimas ir disponavimas patikėjimo teise</t>
  </si>
  <si>
    <t>Jaunimo teisių apsauga</t>
  </si>
  <si>
    <t>Viešosios tvarkos užtikrinimas ir prevencija</t>
  </si>
  <si>
    <t>SB (deleg)</t>
  </si>
  <si>
    <t>Valstybės dotacijų, skirtų vykdyti valstybinėms (perduotoms savivaldybėms) funkcijoms, įsisavinimas, proc.</t>
  </si>
  <si>
    <t>Teritorijos, kuriose užtikrinama viešoji tvarka, plotas kv. km</t>
  </si>
  <si>
    <t>kv.km</t>
  </si>
  <si>
    <t>Palūkanos</t>
  </si>
  <si>
    <t>Ilgalaikės paskolos</t>
  </si>
  <si>
    <t>Finansinių įsipareigojimų vykdymo savalaikiškumas, proc.</t>
  </si>
  <si>
    <t>Užtikrinti administracinės naštos priemonių įgyvendinimą</t>
  </si>
  <si>
    <t>Prienų rajono savivaldybės tarybos ir Administracijos direktoriaus priimtų teisės aktų, kuriuose numatyti informaciniai įpareigojimai asmeniui, analizė  įvertinant perteklinius bei kitus informacinius įsipareigojimus ir jų pakeitimas esant reikalui</t>
  </si>
  <si>
    <t>Asmenų aptarnavimo vieno langelio principu kokybės gerinimas</t>
  </si>
  <si>
    <t>Visų administracinių paslaugų aprašų ir elektroninių prašymų formų parengimas arba modifikavimas (esant poreikiui) bei viešo jų prieinamumo užtikrinimas</t>
  </si>
  <si>
    <t>Asmenų informavimas apie galimybę atlikti informacinio įpareigojimo veiksmus naudojantis elektroninėmis paslaugomis Savivaldybės interneto svetainėje ir skatinimas asmenis atlikti veiksmus elektroninėje erdvėje</t>
  </si>
  <si>
    <t>Licencijų ir leidimų išdavimas per optimaliai trumpiausią laiką nelaukiant, kol sueis įstatymo nustatytas terminas</t>
  </si>
  <si>
    <t>Priemonių įgyvendinimas (proc.)</t>
  </si>
  <si>
    <t>Statybos ir ekonominės plėtros skyrius</t>
  </si>
  <si>
    <t>Savivaldybės administracijos skyriai</t>
  </si>
  <si>
    <t>Savivaldybės administracijos direktorius</t>
  </si>
  <si>
    <t>Administracijos direktorius, Savivaldybės administracijos skyriai</t>
  </si>
  <si>
    <t>Bendrasis skyrius</t>
  </si>
  <si>
    <t>Seniūnijos</t>
  </si>
  <si>
    <t>Finansų skyrius</t>
  </si>
  <si>
    <t>Sudaryti palankias ūkininkavimo sąlygas ir skatinti verslo plėtrą rajone</t>
  </si>
  <si>
    <t>Remti žemės ūkio ir smulkaus ir vidutinio verslo subjektus</t>
  </si>
  <si>
    <t>Kaimo plėtros rėmimas</t>
  </si>
  <si>
    <t>Smulkiojo ir vidutinio verslo subjektų rėmimas</t>
  </si>
  <si>
    <t>Užtikrinti savivaldybės gyventojams saugią ir ekologiškai švarią aplinką</t>
  </si>
  <si>
    <t>Vykdyti atliekų tvarkymo ir aplinkos apsaugos rėmimo priemones</t>
  </si>
  <si>
    <t>Komunalinių atliekų tvarkymas</t>
  </si>
  <si>
    <t>Aplinkos apsaugos specialusis rėmimas</t>
  </si>
  <si>
    <t>Sutvarkytų atliekų kiekis, tonomis</t>
  </si>
  <si>
    <t>Aplinkos apsaugos rėmimo specialiosios programos įgyvendinimas, proc.</t>
  </si>
  <si>
    <t>6 Programa. Savivaldybės pagrindinių funkcijų vykdymo ir valdymo tobulinimo programa</t>
  </si>
  <si>
    <t>Užtikrinti savivaldybės pastatų, infrastruktūros ir kito turto efektyvų valdymą, priežiūrą bei plėtrą</t>
  </si>
  <si>
    <t>Gerinti savivaldybės administracijai priklausančių pastatų ir būsto būklę</t>
  </si>
  <si>
    <t>Savivaldybės pastatų remontas</t>
  </si>
  <si>
    <t xml:space="preserve">Socialinio būsto atnaujinimas ir plėtra   </t>
  </si>
  <si>
    <t>Daugiabučių namų atnaujimas (modernizavimas)</t>
  </si>
  <si>
    <t>Savivaldybės administracijos pastatų, kuriuose atlikti remonto darbai, skaičius</t>
  </si>
  <si>
    <t>Socialinių butų, kuriuose atlikti remonto darbai, skaičius</t>
  </si>
  <si>
    <t>Daugiabučių namų, prie kurių atnaujinimo prisidėta, skaičius</t>
  </si>
  <si>
    <t>Vykdyti savivaldybės teritorijų, infrastruktūros ir komunalinio ūkio objektų priežiūrą ir plėtrą</t>
  </si>
  <si>
    <t>Miestų ir gyvenviečių gatvių apšvietimas, apšvietimo tinklų eksploatacija ir plėtra</t>
  </si>
  <si>
    <t>Sanitarija</t>
  </si>
  <si>
    <t>Komunalinio ūkio objektų atnaujinimas ir plėtra</t>
  </si>
  <si>
    <t>Eksploatuojamų gatvių šviestuvų skaičius</t>
  </si>
  <si>
    <t>Tvarkomas Prienų miesto teritorijos plotas, ha</t>
  </si>
  <si>
    <t>Atnaujintų ar naujai įrengtų komunalinio ūkio objektų skaičius</t>
  </si>
  <si>
    <t>Prižiūrėti, plėsti ir modernizuoti susisiekimo infrastruktūrą</t>
  </si>
  <si>
    <t>Vietinės reikšmės kelių (gatvių) rekonstravimas ir plėtra (sandoriai)</t>
  </si>
  <si>
    <t>Vietinės reikšmės kelių (gatvių) priežiūra (išlaidos)</t>
  </si>
  <si>
    <t>KD</t>
  </si>
  <si>
    <t>Rekonstruojamų ar naujai įrengiamų vietinės reikšmės kelių (gatvių) ilgis, km</t>
  </si>
  <si>
    <t>Prižiūrimų vietinės reikšmės kelių (gatvių) ilgis, km</t>
  </si>
  <si>
    <t>Užtikrinti kompleksišką savivaldybės teritorijos planavimą ir valdymą</t>
  </si>
  <si>
    <t xml:space="preserve">Gerinti savivaldybės administracijai priklausančio turto ir savivaldybės teritorijos valdymą </t>
  </si>
  <si>
    <t>Nekilnojamojo turto įteisinimas ir draudimas</t>
  </si>
  <si>
    <t>Įteisinto nekilnojamojo turto objektų skaičius</t>
  </si>
  <si>
    <t>Į SEDR įkeltų objektų skaičius</t>
  </si>
  <si>
    <t>Parengtų žemės sklypų kadastrinių matavimų, topografinių ir išpildomųjų nuotraukų, žemės sklypų formavimo dokumentų (NTA ir savivaldybės objektai), žemės paėmimo visuomenės poreikiams procedūrinių dokumentų (sąnaudų ir naudos analizė) skaičius</t>
  </si>
  <si>
    <t>Architektūros ir urbanistikos skyrius</t>
  </si>
  <si>
    <t>Statybos ir ekonominės plėtros skyrius, Dž. Čepeliauskienė</t>
  </si>
  <si>
    <t>t</t>
  </si>
  <si>
    <t>L. Mikušauskienė</t>
  </si>
  <si>
    <t>A. Seilius</t>
  </si>
  <si>
    <t>D. Milžinaitė</t>
  </si>
  <si>
    <t>D. Sodaitis</t>
  </si>
  <si>
    <t>ha</t>
  </si>
  <si>
    <t>R. Baranauskienė</t>
  </si>
  <si>
    <t>km</t>
  </si>
  <si>
    <t>J. Michaliunjo</t>
  </si>
  <si>
    <t>Teisės personalo ir civilinės metrikacijos skyrius, V. Draugelytė</t>
  </si>
  <si>
    <t>7 Programa. Investicijų programa</t>
  </si>
  <si>
    <t>Skatinti darnią rajono teritorinę plėtrą, modernizuojant viešuosius pastatus, erdves ir infrastruktūrą bei įgyvendinant aplinkos apsaugos rėmimo priemones</t>
  </si>
  <si>
    <t>Už tikrinti sveikatos ir socialinių paslaugų infrastruktūros plėtros projektų įgyvendinimą</t>
  </si>
  <si>
    <t>Modernizuoti ir plėtoti ugdymo įstaigų ir sporto bazių infrastruktūrą</t>
  </si>
  <si>
    <t>Stakliškių gimnazijos modernizavimas</t>
  </si>
  <si>
    <t>Prienų lopšelio-darželio „Gintarėlis“ dviejų grupių infrastruktūros modernizavimas ir aprūpinimas priemonėmis</t>
  </si>
  <si>
    <t>Dotacija</t>
  </si>
  <si>
    <t>Modernizuotų švietimo įstaigų skaičius</t>
  </si>
  <si>
    <t>Rekonstruotų viešųjų pastatų skaičius</t>
  </si>
  <si>
    <t>Investicijų skyrius, V. Stasytienė</t>
  </si>
  <si>
    <t>Investicijų skyrius, Statybos ir ekonominės plėtros skyrius</t>
  </si>
  <si>
    <t>Investicijų skyrius D. Šimukonis</t>
  </si>
  <si>
    <t>VšĮ Jiezno PSPC funkcinė veiklos plėtra ir infrastruktūros tobulinimas bei jos naudojimo optimizavimas</t>
  </si>
  <si>
    <t xml:space="preserve">Prienų rajono gyventojų sveikatos stiprinimas </t>
  </si>
  <si>
    <t>Prienų rajono asmens sveikatos priežiūros įstaigų teikiamų paslaugų prieinamumo ir kokybės gerinimas</t>
  </si>
  <si>
    <t>Ambulatorinių sveikatos priežiūros paslaugų prieinamumo gerinimas sergantiems tuberkulioze Prienų rajone</t>
  </si>
  <si>
    <t>Bendruomeninių šeimos namų įkūrimas Prienų rajono savivaldybėje</t>
  </si>
  <si>
    <t>Bendruomeninių vaikų globos namų ir vaikų dienos centro plėtra Prienų rajone (BVGN ir VDC )</t>
  </si>
  <si>
    <t>Planuojamam vykdyti socialinių būstų įsigijimo projektui</t>
  </si>
  <si>
    <t>Naujai įkurtų / modernizuotų, sveikatos įstaigų</t>
  </si>
  <si>
    <t>Asmenų skaičius</t>
  </si>
  <si>
    <t>Įsigytų soc. būstų kiekis, vnt</t>
  </si>
  <si>
    <t>Investicijų skyrius G. Laurinaitienė</t>
  </si>
  <si>
    <t>Investicijų skyrius A. Deltuvienė</t>
  </si>
  <si>
    <t>Jiezno miesto viešųjų erdvių sutvarkymas</t>
  </si>
  <si>
    <t>Nemuno dešiniosios pakrantės kompleksiškas sutvarkymas pritaikant bendruomenės ir verslo poreikiams</t>
  </si>
  <si>
    <t>Bendruomenės laisvalaikio ir užimtumo centro įkūrimas Prienuose, sukuriant užimtumo infrastruktūrą</t>
  </si>
  <si>
    <t xml:space="preserve"> Nemuno upės pakrantės ir Revuonos parko bei jo prieigų sutvarkymas ir pritaikymas bendruomenės poreikiams</t>
  </si>
  <si>
    <t>Kompleksinis Prienų miesto viešųjų erdvių sutvarkymas, pritaikant jas bendruomenės ir verslo poreikiams</t>
  </si>
  <si>
    <t>Jiezno senųjų kapinių sutvarkymas</t>
  </si>
  <si>
    <t>Investicijų projektų rengimas</t>
  </si>
  <si>
    <t xml:space="preserve">Prienų kultūros centro pastato Prienuose, Vytauto g. 35, rekonstravimas </t>
  </si>
  <si>
    <t>Pacų giminės paveldas kaip bendros turizmo plėtros abipus sienų pagrindas</t>
  </si>
  <si>
    <t>Atnaujintų viešųjų erdvių skaičius</t>
  </si>
  <si>
    <t>Parengtų planavimo dokumentų skaičius</t>
  </si>
  <si>
    <t>Sutvarkytos teritorijos plotas, ha</t>
  </si>
  <si>
    <t>Investicijų skyrius</t>
  </si>
  <si>
    <t>Vykdyti inžinerinių tinklų (vandentvarkos) ir susiekimo infrastruktūros modernizavimo, aplinkos rėmimo projektus</t>
  </si>
  <si>
    <t>Prienų rajono hidrotechninių statinių ir griovių rekonstrukcija</t>
  </si>
  <si>
    <t>Vandentiekio tinlų bei vandens gerinimo įrenginių statyba Naujosios Ūtos kaime</t>
  </si>
  <si>
    <t>Prienų miesto J.Vilkutaičio-Keturakio gatvės atkarpos nuo Vytenio g. iki Kęstučio g. rekonstrukcija</t>
  </si>
  <si>
    <t>Vandeniu aprūpintų vartotojų skaičius</t>
  </si>
  <si>
    <t>Rekonstruotų arba atnaujintų kelių ilgis, km</t>
  </si>
  <si>
    <t>Įrengta eismo saugumą gerinančių priemonių</t>
  </si>
  <si>
    <t>Iš viso programoms:</t>
  </si>
  <si>
    <t>Teikti paramą (psichologinę, pedagoginę ir kt.) savivaldybės mokiniams ir mokytojams</t>
  </si>
  <si>
    <r>
      <t>Paaiškinimai:</t>
    </r>
    <r>
      <rPr>
        <sz val="7"/>
        <rFont val="Times New Roman"/>
        <family val="1"/>
        <charset val="186"/>
      </rPr>
      <t xml:space="preserve">
</t>
    </r>
    <r>
      <rPr>
        <i/>
        <sz val="7"/>
        <rFont val="Times New Roman"/>
        <family val="1"/>
        <charset val="186"/>
      </rPr>
      <t xml:space="preserve">Tikslai ir uždaviniai </t>
    </r>
    <r>
      <rPr>
        <sz val="7"/>
        <rFont val="Times New Roman"/>
        <family val="1"/>
        <charset val="186"/>
      </rPr>
      <t xml:space="preserve">– iš strateginio veiklos plano perkeliami atitinkamos programos tikslai ir uždaviniai;
</t>
    </r>
    <r>
      <rPr>
        <i/>
        <sz val="7"/>
        <rFont val="Times New Roman"/>
        <family val="1"/>
        <charset val="186"/>
      </rPr>
      <t>Veiklos</t>
    </r>
    <r>
      <rPr>
        <sz val="7"/>
        <rFont val="Times New Roman"/>
        <family val="1"/>
        <charset val="186"/>
      </rPr>
      <t xml:space="preserve"> – priemonių įgyvendinimas detalizuojamas nurodant konkrečius jų įgyvendinimo būdus – veiklas; veiklos gali būti nustatomos numatomų vykdyti projektų ar veiksmų pagrindu;
</t>
    </r>
    <r>
      <rPr>
        <i/>
        <sz val="7"/>
        <rFont val="Times New Roman"/>
        <family val="1"/>
        <charset val="186"/>
      </rPr>
      <t>Asignavimai</t>
    </r>
    <r>
      <rPr>
        <sz val="7"/>
        <rFont val="Times New Roman"/>
        <family val="1"/>
        <charset val="186"/>
      </rPr>
      <t xml:space="preserve"> – priemonių ar veiklų įgyvendinimui užtikrinti reikalingos savivaldybės biudžeto ar kitų finansavimo šaltinių lėšos; savivaldybės biudžeto asignavimų suma turi atitikti savivaldybės biudžete atitinkamam asignavimų valdytojui numatomus skirti asignavimus;
</t>
    </r>
    <r>
      <rPr>
        <i/>
        <sz val="7"/>
        <rFont val="Times New Roman"/>
        <family val="1"/>
        <charset val="186"/>
      </rPr>
      <t>Indėlio ir proceso vertinimo kriterijai</t>
    </r>
    <r>
      <rPr>
        <sz val="7"/>
        <rFont val="Times New Roman"/>
        <family val="1"/>
        <charset val="186"/>
      </rPr>
      <t xml:space="preserve"> – metinio veiklos plano rezultatai išreiškiami ir atitinkamai priemonių įgyvendinimo pažanga matuojama indėlio ir proceso vertinimo kriterijais, kurie matuoja vidinius savivaldybės administracijos (skyriaus) procesus (veiksmus) ar išteklius (finansinius, žmogiškuosius, materialinius ar kitokius), reikalingus produktams sukurti, paslaugoms teikti ar funkcijoms atlikti;
</t>
    </r>
    <r>
      <rPr>
        <i/>
        <sz val="7"/>
        <rFont val="Times New Roman"/>
        <family val="1"/>
        <charset val="186"/>
      </rPr>
      <t>Atsakingi vykdytojai</t>
    </r>
    <r>
      <rPr>
        <sz val="7"/>
        <rFont val="Times New Roman"/>
        <family val="1"/>
        <charset val="186"/>
      </rPr>
      <t xml:space="preserve"> – prie veiklų nurodomi už jų vykdymą atsakingi vykdytojai; kaip vykdytojai gali būti nurodomi savivaldybės administracijos struktūriniai padaliniai arba darbuotojai.
</t>
    </r>
    <r>
      <rPr>
        <i/>
        <sz val="7"/>
        <rFont val="Times New Roman"/>
        <family val="1"/>
        <charset val="186"/>
      </rPr>
      <t>Įvykdymo terminas</t>
    </r>
    <r>
      <rPr>
        <sz val="7"/>
        <rFont val="Times New Roman"/>
        <family val="1"/>
        <charset val="186"/>
      </rPr>
      <t xml:space="preserve"> – galutinis priemonės įvykdymo terminas (nurodoma data (tiksli arba mėnuo, arba ketvirtis)). 
</t>
    </r>
    <r>
      <rPr>
        <b/>
        <sz val="10"/>
        <rFont val="Times New Roman"/>
        <family val="1"/>
        <charset val="186"/>
      </rPr>
      <t/>
    </r>
  </si>
  <si>
    <r>
      <t>Finansavimo šaltinių sutrumpinimai:</t>
    </r>
    <r>
      <rPr>
        <sz val="7"/>
        <rFont val="Times New Roman"/>
        <family val="1"/>
        <charset val="186"/>
      </rPr>
      <t xml:space="preserve"> SB - Savivaldybės biudžeto lėšos; SB(ĮP) - Biudžetinių įstaigų pajamos; SB(AA) - Savivaldybės aplinkos apsaugos rėmimo specialiosios programos lėšos; SB(D) - Valstybės biudžeto tikslinės dotacijos lėšos; SB (MK) - Speciali tikslinė dotacija mokinio krepšeliui finansuoti; P - Paskolos lėšos; PF - Savivaldybės privatizavimo fondo lėšos; ES - Europos Sąjungos paramos lėšos; KPP - Kelių priežiūros ir plėtros programos lėšos; VB - Valstybės biudžeto lėšos; VIP - Valstybės  biudžeto specialiosios tikslinės dotacijos lėšos (iš valstybės investicijų programos); KT - Kiti finansavimo šaltiniai.</t>
    </r>
  </si>
  <si>
    <t xml:space="preserve">PATVIRTINTA                                                    Prienų rajono savivaldybės administracijos direktoriaus 2021 m. vasario      d. įsakymu Nr. </t>
  </si>
  <si>
    <t xml:space="preserve">PRIENŲ RAJONO SAVIVALDYBĖS ADMINISTRACIJOS
2021 METŲ VEIKLOS PLANAS
</t>
  </si>
  <si>
    <t>2021 m.</t>
  </si>
  <si>
    <t>Vaikų socializacija (vasaros poilsis)</t>
  </si>
  <si>
    <t xml:space="preserve">sk. </t>
  </si>
  <si>
    <t>Rimvydas Zailskas; Renata Pavlavičienė</t>
  </si>
  <si>
    <t>Mobilumų skaičius</t>
  </si>
  <si>
    <t>Pagrindinių mokyklų ir progimnazijos veiklos organizavimas</t>
  </si>
  <si>
    <t>ML; SB; SP</t>
  </si>
  <si>
    <t>Rimvydas Zailskas; Laimutė Jančiukienė; Renata Pavlavičienė</t>
  </si>
  <si>
    <t>Mokyklų, gaunančių finansavimą, skaičius</t>
  </si>
  <si>
    <t>Gimnazijų veiklos organizavimas</t>
  </si>
  <si>
    <t>Rimvydas Zailskas; Laimutė Jančiukienė; Renata Pavlavičienė; Virginija Zujienė</t>
  </si>
  <si>
    <t>Gimnazijų, gaunančių finansavimą, skaičius</t>
  </si>
  <si>
    <t>Neformaliojo švietimo įstaigų veiklos organizavimas</t>
  </si>
  <si>
    <t>Rimvydas Zailskas; Virginija Zujienė; Artiomas Marchockis</t>
  </si>
  <si>
    <t>Neformalųjį ugdymą teikiančių įstaigų, kuriose įgyvendintos neformaliojo ugdymo programos, skaičius</t>
  </si>
  <si>
    <t>R. Galinskienė</t>
  </si>
  <si>
    <t>Socialinės pašalpos (pinigai)</t>
  </si>
  <si>
    <t>L. Dekaminavičienė ir seniūnijų darbuotojos</t>
  </si>
  <si>
    <t>Kompensacijų mokėjimas</t>
  </si>
  <si>
    <t>Akredituotai vaikų dienos socialinei priežiūrai organizuoti, teikti ir administruoti</t>
  </si>
  <si>
    <t>S. Mekionienė, R. Galinskienė</t>
  </si>
  <si>
    <t>SB (del)</t>
  </si>
  <si>
    <t>Z. Matukaitienė</t>
  </si>
  <si>
    <t>Parama higienos prekėmis ir maisto produktais labiausiai skurstantiems asmenims, administravimas</t>
  </si>
  <si>
    <t>Būsto nuomos mokesčio daliai kompensuoti</t>
  </si>
  <si>
    <t>G. Aukštakalnė</t>
  </si>
  <si>
    <t>Prienų  globos namai</t>
  </si>
  <si>
    <t>Socialinių paslaugų asmenims su negalia teikimas</t>
  </si>
  <si>
    <t>A.Lėckienė, Z. Valkauskienė</t>
  </si>
  <si>
    <t>Jiezno paramos šeimai centras</t>
  </si>
  <si>
    <t>G. Sabaliauskienė, R. Stravinskienė</t>
  </si>
  <si>
    <t>D. Gudauskienė</t>
  </si>
  <si>
    <t>Suaugusių asmenų išlaikymas globos įstaigose</t>
  </si>
  <si>
    <t>Galinskienė, A.Lėckienė</t>
  </si>
  <si>
    <t xml:space="preserve"> Neįgaliųjų būsto pritaikymas</t>
  </si>
  <si>
    <t>Socialinės reabilitacijos paslaugos neįgaliesiems</t>
  </si>
  <si>
    <t>160</t>
  </si>
  <si>
    <t>IrenaUrbanavičienė</t>
  </si>
  <si>
    <t>tūkst. /    gyvent.</t>
  </si>
  <si>
    <t>Viešųjų turizmo paslaugų teikimas</t>
  </si>
  <si>
    <t>Nevyriausybinių organizacijų veiklos finansavinimas</t>
  </si>
  <si>
    <t>Jaunimo organizacijų veiklos finansavimas</t>
  </si>
  <si>
    <t>Paremtų jaunimo org. skaičius</t>
  </si>
  <si>
    <t>Religinių bendruomenių ir bendrijų finansavimas</t>
  </si>
  <si>
    <t>Paremtų religinių bendrijų skaičius</t>
  </si>
  <si>
    <t>Paremtų plėtros projektų skaičius</t>
  </si>
  <si>
    <t>Fizinio aktyvumo ir sporto veiklos skatinimas</t>
  </si>
  <si>
    <t>Artiomas Marchockis</t>
  </si>
  <si>
    <t>Sporto projektų finansavimas</t>
  </si>
  <si>
    <t>20 000</t>
  </si>
  <si>
    <t>Finansuotų  sporto organizacijų skaičius</t>
  </si>
  <si>
    <t>190 000</t>
  </si>
  <si>
    <t>Finansuotų  sporto projektų skaičius</t>
  </si>
  <si>
    <t>Savivaldybės meras, Bendrasis ir Finansų skyriai</t>
  </si>
  <si>
    <t>Įsiskolinimo sumažėjimas proc.</t>
  </si>
  <si>
    <t>Bendrasis skyrius, Jolanta Stankūnienė</t>
  </si>
  <si>
    <t>Bendrasis skyrius, V. Peleckienė</t>
  </si>
  <si>
    <t>Bendrasis skyrius, R. Trakymas</t>
  </si>
  <si>
    <t>Prienų rajono priešgaisrinė tarnyba</t>
  </si>
  <si>
    <t>Savivaldybės kontrolės ir audito tarnybos veiklos organizavimas, atliekant finansinius ir veiklos auditus bei kitas kontrolės funkcijas</t>
  </si>
  <si>
    <t>2021-012-31</t>
  </si>
  <si>
    <t xml:space="preserve">Pateiktų rekomendacijų įgyvendinimas </t>
  </si>
  <si>
    <t>Tikslinių grupių apklausų organizavimas siekiant nustatyti labiausiai abejotinus informacinius įpareigojimus, kurių uždedama administracinė našta nėra didelė, tačiau jų vykdymas sudaro nepagrįstų nepatogumų</t>
  </si>
  <si>
    <t>A.Tamošiūnienė</t>
  </si>
  <si>
    <t>Paramos gavėjų skaičius</t>
  </si>
  <si>
    <t>Eur</t>
  </si>
  <si>
    <t>Viešųjų paslaugų verslui teikimas</t>
  </si>
  <si>
    <t>E.Jakimavičiūtė</t>
  </si>
  <si>
    <t>Finansuojama projektų skaičius</t>
  </si>
  <si>
    <t>90000,00</t>
  </si>
  <si>
    <t>I.Ramanauskienė</t>
  </si>
  <si>
    <t>6,5</t>
  </si>
  <si>
    <t>%</t>
  </si>
  <si>
    <t>100</t>
  </si>
  <si>
    <t>Valstybės dotacijų, skirtų vykdyti valstybinėms (perduotoms savivaldybėms) funkcijoms, įsisavinimas</t>
  </si>
  <si>
    <t xml:space="preserve">Pašalintų melioracijos gedimų skaičius </t>
  </si>
  <si>
    <t>Kaimo vietovių inžinerinių tinklų atnaujinimas ir tobulinimas</t>
  </si>
  <si>
    <t>Vykdyti inžinerinių tinklų (vandentvarkos) ir susisiekimo infrastruktūros modernizavimo, aplinkos apsaugos rėmimo projektus</t>
  </si>
  <si>
    <t xml:space="preserve">Plotas, kuriame pagerintos melioracijos </t>
  </si>
  <si>
    <t>rekonstrukcija</t>
  </si>
  <si>
    <t>sistemos, ha</t>
  </si>
  <si>
    <t>Prienų rajono dalies  melioracijos sistemų rekonstrukcija</t>
  </si>
  <si>
    <t>505218,00</t>
  </si>
  <si>
    <t>Savivaldybių infrastruktūros plėtros įstatymo įgyvendinimas Prienų r. sav.</t>
  </si>
  <si>
    <t>T. Žvirblys</t>
  </si>
  <si>
    <t>Vietinės reikšmės kelių (gatvių) rekonstravimas ir plėtra su fizinių ar juridinių asmenų prisidėjimu</t>
  </si>
  <si>
    <t>Rekonstruojamų ar naujai įrengiamų kelių (gatvių) su fizinių ar juridinių asmenų prisidėjimu ilgis, km</t>
  </si>
  <si>
    <t>Keleivių vežimas vietinio reguliaraus susisiekimo maršrutais</t>
  </si>
  <si>
    <t>Žemės valdos projektų, žemės sklypų formavimo ir pertvarkymo projektų, detaliųjų planų, žemės reformos žemėtvarkos projektų rengimas, Žemės sklypų kadastriniai matavimai,
topografinių planų rengimas (savivaldybės objektai ir NTA), Žemės paėmimo visuomenės poreikiams procedūrinių dokumentų rengimas (pagal poreikį), administracinių vietovių ribų keitimo/koregavimo planas (kaimų ribų), poveikio aplinkai vertinimo dokumentai ir kiti planai/dokumentai</t>
  </si>
  <si>
    <t>Teritorijų planavimas 
(Kompleksiniai: bendrieji ir detalieji planai, specialieji teritorijų planavimo dokumentai)</t>
  </si>
  <si>
    <t>Erdvinių duomenų rinkinio tvarkymas (SEDR)</t>
  </si>
  <si>
    <t>Savivaldybės panaudos teise ar patikėjimo teise valdomų žemės sklypų registravimas</t>
  </si>
  <si>
    <t>G. Sabaliauskienė, seniūnijų darbuotojos</t>
  </si>
  <si>
    <t>L. Dekaminavičienė, R. Stravinskienė, seniūnijų darbuotojos</t>
  </si>
  <si>
    <t>L. Jančiauskienė,  L. Dekaminavičienė, seniūnijų darbuotojos</t>
  </si>
  <si>
    <t>A. Lėckienė</t>
  </si>
  <si>
    <t>A. Lėckienė, Z. Valkauskienė</t>
  </si>
  <si>
    <t xml:space="preserve"> R.Galinskienė, A. Lėckienė</t>
  </si>
  <si>
    <t>G. Sabaliauskienė, R. Zdanevičienė</t>
  </si>
  <si>
    <t xml:space="preserve">VB </t>
  </si>
  <si>
    <t xml:space="preserve">VB               </t>
  </si>
  <si>
    <t>40000</t>
  </si>
  <si>
    <t xml:space="preserve">Savivaldybės administracijos  Socialinės paramos ir sveikatos apsaugos paslaugų kokybės gerinimo programa </t>
  </si>
  <si>
    <t>Skirti ir mokėti  tikslines kompensacijas</t>
  </si>
  <si>
    <t>Vaikų globėjų išlaidos</t>
  </si>
  <si>
    <t>Socialinės pašalpos (natūra)</t>
  </si>
  <si>
    <t>Visuomenės sveikatos biuras</t>
  </si>
  <si>
    <t>Socialinės reabilitacijos paslaugas gaunančių asmenų skaičius</t>
  </si>
  <si>
    <t>Vaikų skaičius</t>
  </si>
  <si>
    <t>Pareigybė</t>
  </si>
  <si>
    <t>Viešiems darbams įdarbintų asmenų skaičius</t>
  </si>
  <si>
    <t>Valstybės dotacijų įsisavinimas</t>
  </si>
  <si>
    <t>Paramos gavėjų sk.</t>
  </si>
  <si>
    <t>Šeimos, kurioms taikoma atvejo vadyba</t>
  </si>
  <si>
    <t>Gavėjų skaičius</t>
  </si>
  <si>
    <t>Akredituotų socialinės priežiūros paslaugas gaunančių asmenų skaičius</t>
  </si>
  <si>
    <t>Valstybinių išmokų gavėjų sk.</t>
  </si>
  <si>
    <t>Visuomenės sveikatos biuro teikiamų paslaugų gavėjų skaičius</t>
  </si>
  <si>
    <t>Neįgaliesiems pritaikytų būstų skaičius</t>
  </si>
  <si>
    <t>Gaunančių paslaugas asmenų skaičius</t>
  </si>
  <si>
    <t>Senų ir neįgalių asmenų skaičius</t>
  </si>
  <si>
    <t>Kompensuotų pavėžėjimų skaičius</t>
  </si>
  <si>
    <t>Piniginės socialinės paramos gavėjų skaičius</t>
  </si>
  <si>
    <t>Tikslinių kompensacijų gavėjų skaičius</t>
  </si>
  <si>
    <t>Išmokų gavėjų skaičius</t>
  </si>
  <si>
    <t>Užtikrinti prisiimtų finansinių įsipareigojimų vykdymą</t>
  </si>
  <si>
    <t>2021-12-31</t>
  </si>
  <si>
    <t>2021-12-31.</t>
  </si>
  <si>
    <t>Investicijų skyrius V. Stasytienė</t>
  </si>
  <si>
    <t>Rekonstruotų VDC skaičius</t>
  </si>
  <si>
    <t>Kraštovaizdžio ir ekologinės būklės gerinimas Prienų rajone</t>
  </si>
  <si>
    <t>Paskola</t>
  </si>
  <si>
    <t>Skatinti gyventojų kultūrinį ir fizinį aktyvumą, remti bendruomeninių ir jaunimo organizacijų veiklą.</t>
  </si>
  <si>
    <t>Programos ,,Erasmus+“ projektas ,,Šiuolaikiški mokymo(si) ir vertinimo metodai – kelias į asmeninę pažangą“</t>
  </si>
  <si>
    <t>Asmenų, gaunančių išmokas, skaičius</t>
  </si>
  <si>
    <t>Mokiniių, gaunančių nemokamą maitinimą, skaičius</t>
  </si>
  <si>
    <t>Mokinių, gaunančių mokinio reikmenis, skaičius</t>
  </si>
  <si>
    <t>Socialinis rėmimas (pašto ir banko išlaidos)</t>
  </si>
  <si>
    <t>Slaugos ligoninėse esančių gyventojų išlaikymas</t>
  </si>
  <si>
    <t>Socialinių paslaugų asmenims su negalia administravimas</t>
  </si>
  <si>
    <t>Socialinių paslaugų centro veikla, proc.</t>
  </si>
  <si>
    <t>Kredito palūkanų už socialiai remtinus asmenis mokėjimas</t>
  </si>
  <si>
    <t>VšĮ Veiverių PSPC Savarankiško gyvenimo namai ir globos namai</t>
  </si>
  <si>
    <t>Asmenų, gaunančių kompensacijas, skaičius</t>
  </si>
  <si>
    <t>Neįgaliųjų, kuriems kompensuotos socialinės globos paslaugos, skaičius</t>
  </si>
  <si>
    <t>Nuvažiuota km</t>
  </si>
  <si>
    <t>R.  Galinskienė</t>
  </si>
  <si>
    <t>Z.  Matukaitienė</t>
  </si>
  <si>
    <t>Prienų r. sav. visuomenės sveikatos biuras</t>
  </si>
  <si>
    <t>Asmenų, kuriems suteikta pagalba, skaičius</t>
  </si>
  <si>
    <t>Iš viso tikslui</t>
  </si>
  <si>
    <t>Prienų rajono ir miesto VVG vietos plėtros projektų finansavimas</t>
  </si>
  <si>
    <t>Teisės, personalo ir civilinės metrikacijos skyrius</t>
  </si>
  <si>
    <t>Teisės, personalo ir civilinės metrikacijos skyrius, A. Radzevičienė</t>
  </si>
  <si>
    <t>Kultūros, turizmo ir jaunimo skyrius</t>
  </si>
  <si>
    <t>Prižiūrėti, ar teisėtai, efektyviai, ekonomiškai ir rezultatyviai valdomas ir naudojamas savivaldybės turtas bei patikėjimo teise valdomas valstybės turtas, kaip vykdomas savivaldybės biudžetas ir naudojami kiti piniginiai ištekliai</t>
  </si>
  <si>
    <t>Melioracijos funkcijų vykdymas</t>
  </si>
  <si>
    <t>Plotas, kuriame pagerintos melioracijos sistemos</t>
  </si>
  <si>
    <t>Programa. Aplinkos apsaugos, verslo rėmimo ir kaimo plėtros programa</t>
  </si>
  <si>
    <t xml:space="preserve">Prienų m. ir Prienų r. sav. bendrųjų planų keitimas/koregavimas dėl prioritetinių teritorijų nustatymo, skaičius </t>
  </si>
  <si>
    <t>Parduotų bilietų skaičius, tūkst. vnt.</t>
  </si>
  <si>
    <t>Parengtų Žemės valdos projektų, žemės sklypų formavimo ir pertvarkymo projektų, detaliųjų planų, žemės reformos žemėtvarkos projektų, Žemės sklypų kadastrinių matavimų,
topografinių planų (savivaldybės objektai ir NTA), Žemės paėmimo visuomenės poreikiams procedūrinių dokumentų (pagal poreikį), administracinių vietovių ribų keitimo/koregavimo planų (kaimų ribų), poveikio aplinkai vertinimo dokumentų ir kitų planų/dokumentų skaičius.</t>
  </si>
  <si>
    <t>Didinti rajono kultūrinį-turistinį ptarauklumą, skatinti bendruomenių veiklą ir amatų plėtrą</t>
  </si>
  <si>
    <t>Sukurtos arba atnaujintos atviros erdvės miesto vietovėse,  ha</t>
  </si>
  <si>
    <t>Pastatyti arba atnaujinti viešieji arba komerciniai pastatai miesto vietovėse, kv. m</t>
  </si>
  <si>
    <t>Sukurtos arba atnaujintos atviros erdvės miesto vietovėse,  kv. m</t>
  </si>
  <si>
    <t>Kaimynų g. Išlaužo k. Prienų r.s av. kapitalinis remntas</t>
  </si>
  <si>
    <t>Eismo saugumo priemonių diegimas Revuonos g. Prienų m.</t>
  </si>
  <si>
    <t>kv.m</t>
  </si>
  <si>
    <t>Ilgalaikes (trumpalaikes) socialines paslaugas gaunančių senų ir neįgalių asmenų skaičius</t>
  </si>
  <si>
    <t>Savivaldybių patvirtintoms užimtumo didinimo programoms įgyvendinti</t>
  </si>
  <si>
    <t xml:space="preserve"> Kultūros, sporto, jaunimo ir bendruomenės veiklos aktyvinimo programa</t>
  </si>
  <si>
    <t xml:space="preserve">   Skatinti gyventojų kultūrinį ir fizinį aktyvumą, remti benduomeninių ir jaunimo organizacijų veiklą</t>
  </si>
</sst>
</file>

<file path=xl/styles.xml><?xml version="1.0" encoding="utf-8"?>
<styleSheet xmlns="http://schemas.openxmlformats.org/spreadsheetml/2006/main">
  <numFmts count="5">
    <numFmt numFmtId="43" formatCode="_-* #,##0.00\ _€_-;\-* #,##0.00\ _€_-;_-* &quot;-&quot;??\ _€_-;_-@_-"/>
    <numFmt numFmtId="164" formatCode="0.0"/>
    <numFmt numFmtId="165" formatCode="#,##0.0;[Red]#,##0.0"/>
    <numFmt numFmtId="166" formatCode="#,##0.000"/>
    <numFmt numFmtId="167" formatCode="0.000"/>
  </numFmts>
  <fonts count="39">
    <font>
      <sz val="10"/>
      <name val="Arial"/>
      <charset val="186"/>
    </font>
    <font>
      <b/>
      <sz val="9"/>
      <name val="Times New Roman"/>
      <family val="1"/>
    </font>
    <font>
      <sz val="9"/>
      <name val="Times New Roman"/>
      <family val="1"/>
    </font>
    <font>
      <b/>
      <sz val="10"/>
      <name val="Times New Roman"/>
      <family val="1"/>
    </font>
    <font>
      <sz val="10"/>
      <name val="Times New Roman"/>
      <family val="1"/>
    </font>
    <font>
      <b/>
      <sz val="9"/>
      <name val="Times New Roman"/>
      <family val="1"/>
      <charset val="186"/>
    </font>
    <font>
      <sz val="9"/>
      <name val="Times New Roman"/>
      <family val="1"/>
      <charset val="186"/>
    </font>
    <font>
      <b/>
      <sz val="8"/>
      <name val="Times New Roman"/>
      <family val="1"/>
      <charset val="186"/>
    </font>
    <font>
      <sz val="10"/>
      <name val="Times New Roman"/>
      <family val="1"/>
      <charset val="186"/>
    </font>
    <font>
      <sz val="8"/>
      <name val="Times New Roman"/>
      <family val="1"/>
      <charset val="186"/>
    </font>
    <font>
      <b/>
      <sz val="10"/>
      <name val="Times New Roman"/>
      <family val="1"/>
      <charset val="186"/>
    </font>
    <font>
      <sz val="8"/>
      <name val="Times New Roman"/>
      <family val="1"/>
    </font>
    <font>
      <sz val="10"/>
      <name val="Arial"/>
      <family val="2"/>
      <charset val="186"/>
    </font>
    <font>
      <sz val="10"/>
      <name val="Arial"/>
      <family val="2"/>
      <charset val="186"/>
    </font>
    <font>
      <b/>
      <sz val="8"/>
      <name val="Times New Roman"/>
      <family val="1"/>
    </font>
    <font>
      <b/>
      <sz val="7"/>
      <name val="Times New Roman"/>
      <family val="1"/>
      <charset val="186"/>
    </font>
    <font>
      <b/>
      <sz val="10"/>
      <name val="Arial"/>
      <family val="2"/>
      <charset val="186"/>
    </font>
    <font>
      <sz val="7"/>
      <name val="Times New Roman"/>
      <family val="1"/>
    </font>
    <font>
      <sz val="10"/>
      <color indexed="60"/>
      <name val="Times New Roman"/>
      <family val="1"/>
    </font>
    <font>
      <sz val="10"/>
      <color indexed="60"/>
      <name val="Arial"/>
      <family val="2"/>
      <charset val="186"/>
    </font>
    <font>
      <sz val="12"/>
      <name val="Times New Roman"/>
      <family val="1"/>
      <charset val="186"/>
    </font>
    <font>
      <b/>
      <sz val="12"/>
      <name val="Times New Roman"/>
      <family val="1"/>
      <charset val="186"/>
    </font>
    <font>
      <sz val="8"/>
      <name val="Arial"/>
      <charset val="186"/>
    </font>
    <font>
      <sz val="11"/>
      <color theme="1"/>
      <name val="Calibri"/>
      <family val="2"/>
      <charset val="186"/>
      <scheme val="minor"/>
    </font>
    <font>
      <sz val="11"/>
      <color theme="1"/>
      <name val="Calibri"/>
      <family val="2"/>
      <scheme val="minor"/>
    </font>
    <font>
      <sz val="11"/>
      <color rgb="FF006100"/>
      <name val="Calibri"/>
      <family val="2"/>
      <charset val="186"/>
      <scheme val="minor"/>
    </font>
    <font>
      <sz val="10"/>
      <name val="Arial"/>
      <charset val="186"/>
    </font>
    <font>
      <sz val="8"/>
      <color indexed="10"/>
      <name val="Times New Roman"/>
      <family val="1"/>
      <charset val="186"/>
    </font>
    <font>
      <sz val="7"/>
      <name val="Times New Roman"/>
      <family val="1"/>
      <charset val="186"/>
    </font>
    <font>
      <i/>
      <sz val="7"/>
      <name val="Times New Roman"/>
      <family val="1"/>
      <charset val="186"/>
    </font>
    <font>
      <b/>
      <u/>
      <sz val="10"/>
      <name val="Times New Roman"/>
      <family val="1"/>
      <charset val="186"/>
    </font>
    <font>
      <b/>
      <sz val="10"/>
      <color rgb="FF92D050"/>
      <name val="Times New Roman"/>
      <family val="1"/>
      <charset val="186"/>
    </font>
    <font>
      <sz val="10"/>
      <name val="Calibri"/>
      <family val="2"/>
      <charset val="186"/>
    </font>
    <font>
      <sz val="10"/>
      <color theme="1"/>
      <name val="Times New Roman"/>
      <family val="1"/>
      <charset val="186"/>
    </font>
    <font>
      <sz val="10"/>
      <color theme="1"/>
      <name val="Times New Roman"/>
      <family val="1"/>
    </font>
    <font>
      <b/>
      <sz val="10"/>
      <color theme="1"/>
      <name val="Times New Roman"/>
      <family val="1"/>
    </font>
    <font>
      <b/>
      <sz val="10"/>
      <color rgb="FF006100"/>
      <name val="Times New Roman"/>
      <family val="1"/>
    </font>
    <font>
      <b/>
      <sz val="10"/>
      <color rgb="FF006100"/>
      <name val="Times New Roman"/>
      <family val="1"/>
      <charset val="186"/>
    </font>
    <font>
      <sz val="10"/>
      <color rgb="FF006100"/>
      <name val="Times New Roman"/>
      <family val="1"/>
      <charset val="186"/>
    </font>
  </fonts>
  <fills count="17">
    <fill>
      <patternFill patternType="none"/>
    </fill>
    <fill>
      <patternFill patternType="gray125"/>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rgb="FFC6EFCE"/>
      </patternFill>
    </fill>
    <fill>
      <patternFill patternType="solid">
        <fgColor rgb="FFFFFF00"/>
        <bgColor indexed="64"/>
      </patternFill>
    </fill>
    <fill>
      <patternFill patternType="solid">
        <fgColor theme="0"/>
        <bgColor indexed="64"/>
      </patternFill>
    </fill>
    <fill>
      <patternFill patternType="solid">
        <fgColor indexed="43"/>
        <bgColor indexed="64"/>
      </patternFill>
    </fill>
    <fill>
      <patternFill patternType="solid">
        <fgColor rgb="FFFFC000"/>
        <bgColor indexed="64"/>
      </patternFill>
    </fill>
    <fill>
      <patternFill patternType="solid">
        <fgColor theme="3" tint="0.59999389629810485"/>
        <bgColor indexed="64"/>
      </patternFill>
    </fill>
    <fill>
      <patternFill patternType="solid">
        <fgColor rgb="FFBEFAC8"/>
        <bgColor indexed="64"/>
      </patternFill>
    </fill>
    <fill>
      <patternFill patternType="solid">
        <fgColor theme="9" tint="0.39997558519241921"/>
        <bgColor indexed="64"/>
      </patternFill>
    </fill>
    <fill>
      <patternFill patternType="solid">
        <fgColor rgb="FFF9B67F"/>
        <bgColor indexed="64"/>
      </patternFill>
    </fill>
    <fill>
      <patternFill patternType="solid">
        <fgColor rgb="FF00B0F0"/>
        <bgColor indexed="64"/>
      </patternFill>
    </fill>
  </fills>
  <borders count="75">
    <border>
      <left/>
      <right/>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top style="medium">
        <color indexed="64"/>
      </top>
      <bottom style="thin">
        <color indexed="64"/>
      </bottom>
      <diagonal/>
    </border>
    <border>
      <left style="thick">
        <color indexed="64"/>
      </left>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style="medium">
        <color indexed="64"/>
      </top>
      <bottom/>
      <diagonal/>
    </border>
    <border>
      <left style="thick">
        <color indexed="64"/>
      </left>
      <right style="thick">
        <color indexed="64"/>
      </right>
      <top style="medium">
        <color indexed="64"/>
      </top>
      <bottom/>
      <diagonal/>
    </border>
    <border>
      <left style="thick">
        <color indexed="64"/>
      </left>
      <right style="thin">
        <color indexed="64"/>
      </right>
      <top style="medium">
        <color indexed="64"/>
      </top>
      <bottom style="thin">
        <color indexed="64"/>
      </bottom>
      <diagonal/>
    </border>
    <border>
      <left style="thick">
        <color indexed="64"/>
      </left>
      <right/>
      <top/>
      <bottom/>
      <diagonal/>
    </border>
    <border>
      <left style="thick">
        <color indexed="64"/>
      </left>
      <right style="thin">
        <color indexed="64"/>
      </right>
      <top/>
      <bottom/>
      <diagonal/>
    </border>
    <border>
      <left style="thin">
        <color indexed="64"/>
      </left>
      <right style="thin">
        <color indexed="64"/>
      </right>
      <top/>
      <bottom/>
      <diagonal/>
    </border>
    <border>
      <left style="thick">
        <color indexed="64"/>
      </left>
      <right style="thick">
        <color indexed="64"/>
      </right>
      <top/>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s>
  <cellStyleXfs count="8">
    <xf numFmtId="0" fontId="0" fillId="0" borderId="0"/>
    <xf numFmtId="0" fontId="24" fillId="0" borderId="0"/>
    <xf numFmtId="0" fontId="13" fillId="0" borderId="0"/>
    <xf numFmtId="0" fontId="12" fillId="0" borderId="0"/>
    <xf numFmtId="0" fontId="23" fillId="0" borderId="0"/>
    <xf numFmtId="0" fontId="25" fillId="7" borderId="0" applyNumberFormat="0" applyBorder="0" applyAlignment="0" applyProtection="0"/>
    <xf numFmtId="43" fontId="26" fillId="0" borderId="0" applyFont="0" applyFill="0" applyBorder="0" applyAlignment="0" applyProtection="0"/>
    <xf numFmtId="0" fontId="12" fillId="0" borderId="0"/>
  </cellStyleXfs>
  <cellXfs count="867">
    <xf numFmtId="0" fontId="0" fillId="0" borderId="0" xfId="0"/>
    <xf numFmtId="0" fontId="9" fillId="0" borderId="0" xfId="0" applyFont="1" applyAlignment="1">
      <alignment vertical="top"/>
    </xf>
    <xf numFmtId="0" fontId="11" fillId="0" borderId="0" xfId="0" applyFont="1" applyBorder="1" applyAlignment="1">
      <alignment vertical="top"/>
    </xf>
    <xf numFmtId="0" fontId="9" fillId="0" borderId="0" xfId="0" applyFont="1" applyFill="1" applyAlignment="1">
      <alignment vertical="top"/>
    </xf>
    <xf numFmtId="0" fontId="8" fillId="0" borderId="0" xfId="0" applyFont="1" applyAlignment="1">
      <alignment vertical="top"/>
    </xf>
    <xf numFmtId="0" fontId="9" fillId="0" borderId="0" xfId="1" applyFont="1" applyAlignment="1">
      <alignment vertical="top"/>
    </xf>
    <xf numFmtId="0" fontId="8" fillId="0" borderId="0" xfId="1" applyFont="1" applyAlignment="1">
      <alignment vertical="top"/>
    </xf>
    <xf numFmtId="0" fontId="11" fillId="0" borderId="1" xfId="1" applyFont="1" applyBorder="1" applyAlignment="1">
      <alignment horizontal="center" vertical="center" textRotation="90" wrapText="1"/>
    </xf>
    <xf numFmtId="49" fontId="5" fillId="2" borderId="2" xfId="1" applyNumberFormat="1" applyFont="1" applyFill="1" applyBorder="1" applyAlignment="1">
      <alignment horizontal="center" vertical="top"/>
    </xf>
    <xf numFmtId="49" fontId="5" fillId="2" borderId="3" xfId="1" applyNumberFormat="1" applyFont="1" applyFill="1" applyBorder="1" applyAlignment="1">
      <alignment horizontal="center" vertical="top"/>
    </xf>
    <xf numFmtId="0" fontId="13" fillId="0" borderId="4" xfId="1" applyFont="1" applyBorder="1" applyAlignment="1">
      <alignment vertical="top" wrapText="1"/>
    </xf>
    <xf numFmtId="49" fontId="5" fillId="3" borderId="5" xfId="1" applyNumberFormat="1" applyFont="1" applyFill="1" applyBorder="1" applyAlignment="1">
      <alignment horizontal="center" vertical="top"/>
    </xf>
    <xf numFmtId="49" fontId="5" fillId="3" borderId="6" xfId="1" applyNumberFormat="1" applyFont="1" applyFill="1" applyBorder="1" applyAlignment="1">
      <alignment horizontal="center" vertical="top"/>
    </xf>
    <xf numFmtId="49" fontId="6" fillId="0" borderId="7" xfId="1" applyNumberFormat="1" applyFont="1" applyBorder="1" applyAlignment="1">
      <alignment horizontal="center" vertical="top"/>
    </xf>
    <xf numFmtId="0" fontId="13" fillId="0" borderId="8" xfId="1" applyFont="1" applyBorder="1" applyAlignment="1">
      <alignment horizontal="center" vertical="top"/>
    </xf>
    <xf numFmtId="49" fontId="6" fillId="0" borderId="9" xfId="1" applyNumberFormat="1" applyFont="1" applyBorder="1" applyAlignment="1">
      <alignment horizontal="center" vertical="top"/>
    </xf>
    <xf numFmtId="0" fontId="13" fillId="0" borderId="10" xfId="1" applyFont="1" applyBorder="1" applyAlignment="1">
      <alignment horizontal="center" vertical="top" wrapText="1"/>
    </xf>
    <xf numFmtId="164" fontId="5" fillId="4" borderId="3" xfId="1" applyNumberFormat="1" applyFont="1" applyFill="1" applyBorder="1" applyAlignment="1">
      <alignment horizontal="center" vertical="top"/>
    </xf>
    <xf numFmtId="164" fontId="2" fillId="0" borderId="5" xfId="1" applyNumberFormat="1" applyFont="1" applyFill="1" applyBorder="1" applyAlignment="1">
      <alignment horizontal="center" vertical="top"/>
    </xf>
    <xf numFmtId="164" fontId="5" fillId="4" borderId="11" xfId="1" applyNumberFormat="1" applyFont="1" applyFill="1" applyBorder="1" applyAlignment="1">
      <alignment horizontal="center" vertical="top"/>
    </xf>
    <xf numFmtId="0" fontId="5" fillId="4" borderId="12" xfId="1" applyFont="1" applyFill="1" applyBorder="1" applyAlignment="1">
      <alignment horizontal="right" vertical="top" wrapText="1"/>
    </xf>
    <xf numFmtId="0" fontId="11" fillId="0" borderId="1" xfId="1" applyFont="1" applyFill="1" applyBorder="1" applyAlignment="1">
      <alignment horizontal="center" vertical="center" textRotation="90" wrapText="1"/>
    </xf>
    <xf numFmtId="164" fontId="2" fillId="0" borderId="13" xfId="1" applyNumberFormat="1" applyFont="1" applyFill="1" applyBorder="1" applyAlignment="1">
      <alignment horizontal="center" vertical="top"/>
    </xf>
    <xf numFmtId="164" fontId="2" fillId="0" borderId="14" xfId="1" applyNumberFormat="1" applyFont="1" applyFill="1" applyBorder="1" applyAlignment="1">
      <alignment horizontal="center" vertical="top"/>
    </xf>
    <xf numFmtId="164" fontId="6" fillId="0" borderId="15" xfId="1" applyNumberFormat="1" applyFont="1" applyFill="1" applyBorder="1" applyAlignment="1">
      <alignment horizontal="center" vertical="top"/>
    </xf>
    <xf numFmtId="49" fontId="5" fillId="3" borderId="16" xfId="1" applyNumberFormat="1" applyFont="1" applyFill="1" applyBorder="1" applyAlignment="1">
      <alignment horizontal="center" vertical="top"/>
    </xf>
    <xf numFmtId="49" fontId="5" fillId="3" borderId="6" xfId="1" applyNumberFormat="1" applyFont="1" applyFill="1" applyBorder="1" applyAlignment="1">
      <alignment vertical="top"/>
    </xf>
    <xf numFmtId="0" fontId="16" fillId="0" borderId="10" xfId="1" applyFont="1" applyBorder="1" applyAlignment="1">
      <alignment horizontal="center" vertical="top"/>
    </xf>
    <xf numFmtId="164" fontId="5" fillId="4" borderId="17" xfId="1" applyNumberFormat="1" applyFont="1" applyFill="1" applyBorder="1" applyAlignment="1">
      <alignment horizontal="center" vertical="top"/>
    </xf>
    <xf numFmtId="164" fontId="5" fillId="4" borderId="18" xfId="1" applyNumberFormat="1" applyFont="1" applyFill="1" applyBorder="1" applyAlignment="1">
      <alignment horizontal="center" vertical="top"/>
    </xf>
    <xf numFmtId="164" fontId="5" fillId="4" borderId="6" xfId="1" applyNumberFormat="1" applyFont="1" applyFill="1" applyBorder="1" applyAlignment="1">
      <alignment horizontal="center" vertical="top"/>
    </xf>
    <xf numFmtId="0" fontId="5" fillId="4" borderId="10" xfId="1" applyFont="1" applyFill="1" applyBorder="1" applyAlignment="1">
      <alignment horizontal="right" vertical="top" wrapText="1"/>
    </xf>
    <xf numFmtId="164" fontId="5" fillId="4" borderId="19" xfId="1" applyNumberFormat="1" applyFont="1" applyFill="1" applyBorder="1" applyAlignment="1">
      <alignment horizontal="center" vertical="top"/>
    </xf>
    <xf numFmtId="164" fontId="5" fillId="4" borderId="20" xfId="1" applyNumberFormat="1" applyFont="1" applyFill="1" applyBorder="1" applyAlignment="1">
      <alignment horizontal="center" vertical="top"/>
    </xf>
    <xf numFmtId="0" fontId="6" fillId="0" borderId="21" xfId="1" applyFont="1" applyFill="1" applyBorder="1" applyAlignment="1">
      <alignment horizontal="center" vertical="top" wrapText="1"/>
    </xf>
    <xf numFmtId="164" fontId="6" fillId="0" borderId="22" xfId="1" applyNumberFormat="1" applyFont="1" applyFill="1" applyBorder="1" applyAlignment="1">
      <alignment horizontal="center" vertical="top"/>
    </xf>
    <xf numFmtId="164" fontId="6" fillId="0" borderId="23" xfId="1" applyNumberFormat="1" applyFont="1" applyFill="1" applyBorder="1" applyAlignment="1">
      <alignment horizontal="center" vertical="top"/>
    </xf>
    <xf numFmtId="164" fontId="6" fillId="0" borderId="24" xfId="1" applyNumberFormat="1" applyFont="1" applyFill="1" applyBorder="1" applyAlignment="1">
      <alignment horizontal="center" vertical="top"/>
    </xf>
    <xf numFmtId="0" fontId="5" fillId="4" borderId="25" xfId="1" applyFont="1" applyFill="1" applyBorder="1" applyAlignment="1">
      <alignment horizontal="right" vertical="top" wrapText="1"/>
    </xf>
    <xf numFmtId="164" fontId="6" fillId="4" borderId="26" xfId="1" applyNumberFormat="1" applyFont="1" applyFill="1" applyBorder="1" applyAlignment="1">
      <alignment horizontal="center" vertical="top"/>
    </xf>
    <xf numFmtId="49" fontId="10" fillId="0" borderId="27" xfId="1" applyNumberFormat="1" applyFont="1" applyBorder="1" applyAlignment="1">
      <alignment horizontal="center" vertical="top"/>
    </xf>
    <xf numFmtId="0" fontId="6" fillId="0" borderId="21" xfId="1" applyFont="1" applyBorder="1" applyAlignment="1">
      <alignment horizontal="center" vertical="top"/>
    </xf>
    <xf numFmtId="164" fontId="2" fillId="0" borderId="28" xfId="1" applyNumberFormat="1" applyFont="1" applyFill="1" applyBorder="1" applyAlignment="1">
      <alignment horizontal="center" vertical="top"/>
    </xf>
    <xf numFmtId="164" fontId="6" fillId="0" borderId="24" xfId="1" applyNumberFormat="1" applyFont="1" applyBorder="1" applyAlignment="1">
      <alignment horizontal="center" vertical="top"/>
    </xf>
    <xf numFmtId="49" fontId="10" fillId="0" borderId="29" xfId="1" applyNumberFormat="1" applyFont="1" applyBorder="1" applyAlignment="1">
      <alignment horizontal="center" vertical="top"/>
    </xf>
    <xf numFmtId="49" fontId="15" fillId="0" borderId="30" xfId="1" applyNumberFormat="1" applyFont="1" applyBorder="1" applyAlignment="1">
      <alignment horizontal="center" vertical="top"/>
    </xf>
    <xf numFmtId="164" fontId="6" fillId="0" borderId="17" xfId="1" applyNumberFormat="1" applyFont="1" applyFill="1" applyBorder="1" applyAlignment="1">
      <alignment horizontal="center" vertical="top"/>
    </xf>
    <xf numFmtId="164" fontId="6" fillId="0" borderId="26" xfId="1" applyNumberFormat="1" applyFont="1" applyFill="1" applyBorder="1" applyAlignment="1">
      <alignment horizontal="center" vertical="top"/>
    </xf>
    <xf numFmtId="0" fontId="13" fillId="0" borderId="3" xfId="1" applyFont="1" applyBorder="1" applyAlignment="1">
      <alignment vertical="top" wrapText="1"/>
    </xf>
    <xf numFmtId="49" fontId="15" fillId="0" borderId="9" xfId="1" applyNumberFormat="1" applyFont="1" applyBorder="1" applyAlignment="1">
      <alignment horizontal="center" vertical="top"/>
    </xf>
    <xf numFmtId="164" fontId="2" fillId="0" borderId="31" xfId="1" applyNumberFormat="1" applyFont="1" applyFill="1" applyBorder="1" applyAlignment="1">
      <alignment horizontal="center" vertical="top"/>
    </xf>
    <xf numFmtId="164" fontId="2" fillId="0" borderId="18" xfId="1" applyNumberFormat="1" applyFont="1" applyFill="1" applyBorder="1" applyAlignment="1">
      <alignment horizontal="center" vertical="top"/>
    </xf>
    <xf numFmtId="164" fontId="6" fillId="0" borderId="32" xfId="1" applyNumberFormat="1" applyFont="1" applyFill="1" applyBorder="1" applyAlignment="1">
      <alignment horizontal="center" vertical="top"/>
    </xf>
    <xf numFmtId="164" fontId="6" fillId="0" borderId="33" xfId="1" applyNumberFormat="1" applyFont="1" applyFill="1" applyBorder="1" applyAlignment="1">
      <alignment horizontal="center" vertical="top"/>
    </xf>
    <xf numFmtId="164" fontId="6" fillId="5" borderId="14" xfId="1" applyNumberFormat="1" applyFont="1" applyFill="1" applyBorder="1" applyAlignment="1">
      <alignment horizontal="center" vertical="top"/>
    </xf>
    <xf numFmtId="164" fontId="6" fillId="5" borderId="23" xfId="1" applyNumberFormat="1" applyFont="1" applyFill="1" applyBorder="1" applyAlignment="1">
      <alignment horizontal="center" vertical="top"/>
    </xf>
    <xf numFmtId="164" fontId="6" fillId="5" borderId="17" xfId="1" applyNumberFormat="1" applyFont="1" applyFill="1" applyBorder="1" applyAlignment="1">
      <alignment horizontal="center" vertical="top"/>
    </xf>
    <xf numFmtId="164" fontId="8" fillId="5" borderId="23" xfId="1" applyNumberFormat="1" applyFont="1" applyFill="1" applyBorder="1" applyAlignment="1">
      <alignment horizontal="center" vertical="top"/>
    </xf>
    <xf numFmtId="164" fontId="8" fillId="5" borderId="28" xfId="1" applyNumberFormat="1" applyFont="1" applyFill="1" applyBorder="1" applyAlignment="1">
      <alignment horizontal="center" vertical="top"/>
    </xf>
    <xf numFmtId="49" fontId="6" fillId="0" borderId="0" xfId="1" applyNumberFormat="1" applyFont="1" applyBorder="1" applyAlignment="1">
      <alignment horizontal="center" vertical="top"/>
    </xf>
    <xf numFmtId="49" fontId="6" fillId="0" borderId="34" xfId="1" applyNumberFormat="1" applyFont="1" applyBorder="1" applyAlignment="1">
      <alignment horizontal="center" vertical="top"/>
    </xf>
    <xf numFmtId="164" fontId="5" fillId="4" borderId="12" xfId="1" applyNumberFormat="1" applyFont="1" applyFill="1" applyBorder="1" applyAlignment="1">
      <alignment horizontal="center" vertical="top"/>
    </xf>
    <xf numFmtId="164" fontId="8" fillId="0" borderId="22" xfId="1" applyNumberFormat="1" applyFont="1" applyFill="1" applyBorder="1" applyAlignment="1">
      <alignment horizontal="center" vertical="top"/>
    </xf>
    <xf numFmtId="164" fontId="8" fillId="0" borderId="31" xfId="1" applyNumberFormat="1" applyFont="1" applyFill="1" applyBorder="1" applyAlignment="1">
      <alignment horizontal="center" vertical="top"/>
    </xf>
    <xf numFmtId="0" fontId="14" fillId="4" borderId="25" xfId="0" applyFont="1" applyFill="1" applyBorder="1" applyAlignment="1">
      <alignment horizontal="center" vertical="top"/>
    </xf>
    <xf numFmtId="164" fontId="2" fillId="0" borderId="5" xfId="0" applyNumberFormat="1" applyFont="1" applyFill="1" applyBorder="1" applyAlignment="1">
      <alignment horizontal="center" vertical="top" wrapText="1"/>
    </xf>
    <xf numFmtId="164" fontId="2" fillId="0" borderId="33" xfId="0" applyNumberFormat="1" applyFont="1" applyFill="1" applyBorder="1" applyAlignment="1">
      <alignment horizontal="center" vertical="top" wrapText="1"/>
    </xf>
    <xf numFmtId="164" fontId="2" fillId="0" borderId="2" xfId="0" applyNumberFormat="1" applyFont="1" applyFill="1" applyBorder="1" applyAlignment="1">
      <alignment horizontal="center" vertical="top" wrapText="1"/>
    </xf>
    <xf numFmtId="0" fontId="6" fillId="0" borderId="9" xfId="1" applyFont="1" applyBorder="1" applyAlignment="1">
      <alignment horizontal="center" vertical="top"/>
    </xf>
    <xf numFmtId="0" fontId="2" fillId="0" borderId="9" xfId="0" applyFont="1" applyBorder="1" applyAlignment="1">
      <alignment horizontal="center" vertical="top" wrapText="1"/>
    </xf>
    <xf numFmtId="49" fontId="10" fillId="3" borderId="11" xfId="0" applyNumberFormat="1" applyFont="1" applyFill="1" applyBorder="1" applyAlignment="1">
      <alignment horizontal="center" vertical="top"/>
    </xf>
    <xf numFmtId="49" fontId="10" fillId="2" borderId="35" xfId="0" applyNumberFormat="1" applyFont="1" applyFill="1" applyBorder="1" applyAlignment="1">
      <alignment horizontal="center" vertical="top"/>
    </xf>
    <xf numFmtId="0" fontId="8" fillId="0" borderId="0" xfId="0" applyFont="1" applyBorder="1" applyAlignment="1">
      <alignment vertical="top"/>
    </xf>
    <xf numFmtId="164" fontId="10" fillId="2" borderId="35" xfId="0" applyNumberFormat="1" applyFont="1" applyFill="1" applyBorder="1" applyAlignment="1">
      <alignment horizontal="center" vertical="top"/>
    </xf>
    <xf numFmtId="164" fontId="10" fillId="2" borderId="36" xfId="0" applyNumberFormat="1" applyFont="1" applyFill="1" applyBorder="1" applyAlignment="1">
      <alignment horizontal="center" vertical="top"/>
    </xf>
    <xf numFmtId="164" fontId="10" fillId="2" borderId="11" xfId="0" applyNumberFormat="1" applyFont="1" applyFill="1" applyBorder="1" applyAlignment="1">
      <alignment horizontal="center" vertical="top"/>
    </xf>
    <xf numFmtId="164" fontId="10" fillId="2" borderId="6" xfId="0" applyNumberFormat="1" applyFont="1" applyFill="1" applyBorder="1" applyAlignment="1">
      <alignment horizontal="center" vertical="top"/>
    </xf>
    <xf numFmtId="164" fontId="10" fillId="2" borderId="19" xfId="0" applyNumberFormat="1" applyFont="1" applyFill="1" applyBorder="1" applyAlignment="1">
      <alignment horizontal="center" vertical="top"/>
    </xf>
    <xf numFmtId="49" fontId="10" fillId="6" borderId="11" xfId="0" applyNumberFormat="1" applyFont="1" applyFill="1" applyBorder="1" applyAlignment="1">
      <alignment horizontal="center" vertical="top"/>
    </xf>
    <xf numFmtId="0" fontId="2" fillId="0" borderId="37" xfId="0" applyFont="1" applyBorder="1" applyAlignment="1">
      <alignment horizontal="center" vertical="top"/>
    </xf>
    <xf numFmtId="0" fontId="14" fillId="4" borderId="38" xfId="0" applyFont="1" applyFill="1" applyBorder="1" applyAlignment="1">
      <alignment horizontal="center" vertical="top"/>
    </xf>
    <xf numFmtId="164" fontId="1" fillId="4" borderId="39" xfId="0" applyNumberFormat="1" applyFont="1" applyFill="1" applyBorder="1" applyAlignment="1">
      <alignment horizontal="center" vertical="top"/>
    </xf>
    <xf numFmtId="164" fontId="1" fillId="4" borderId="17" xfId="0" applyNumberFormat="1" applyFont="1" applyFill="1" applyBorder="1" applyAlignment="1">
      <alignment horizontal="center" vertical="top"/>
    </xf>
    <xf numFmtId="164" fontId="2" fillId="0" borderId="32" xfId="0" applyNumberFormat="1" applyFont="1" applyFill="1" applyBorder="1" applyAlignment="1">
      <alignment horizontal="center" vertical="top" wrapText="1"/>
    </xf>
    <xf numFmtId="164" fontId="2" fillId="0" borderId="40" xfId="0" applyNumberFormat="1" applyFont="1" applyFill="1" applyBorder="1" applyAlignment="1">
      <alignment horizontal="center" vertical="top" wrapText="1"/>
    </xf>
    <xf numFmtId="0" fontId="2" fillId="0" borderId="41" xfId="0" applyFont="1" applyBorder="1" applyAlignment="1">
      <alignment horizontal="center" vertical="top" wrapText="1"/>
    </xf>
    <xf numFmtId="164" fontId="2" fillId="0" borderId="42" xfId="0" applyNumberFormat="1" applyFont="1" applyBorder="1" applyAlignment="1">
      <alignment horizontal="center" vertical="center"/>
    </xf>
    <xf numFmtId="164" fontId="2" fillId="0" borderId="14" xfId="0" applyNumberFormat="1" applyFont="1" applyBorder="1" applyAlignment="1">
      <alignment horizontal="center" vertical="center"/>
    </xf>
    <xf numFmtId="164" fontId="1" fillId="4" borderId="39" xfId="0" applyNumberFormat="1" applyFont="1" applyFill="1" applyBorder="1" applyAlignment="1">
      <alignment horizontal="center" vertical="center"/>
    </xf>
    <xf numFmtId="164" fontId="1" fillId="4" borderId="17" xfId="0" applyNumberFormat="1" applyFont="1" applyFill="1" applyBorder="1" applyAlignment="1">
      <alignment horizontal="center" vertical="center"/>
    </xf>
    <xf numFmtId="0" fontId="2" fillId="0" borderId="43" xfId="0" applyFont="1" applyBorder="1" applyAlignment="1">
      <alignment horizontal="center" vertical="top"/>
    </xf>
    <xf numFmtId="164" fontId="2" fillId="0" borderId="44" xfId="0" applyNumberFormat="1" applyFont="1" applyBorder="1" applyAlignment="1">
      <alignment horizontal="center" vertical="center"/>
    </xf>
    <xf numFmtId="164" fontId="2" fillId="0" borderId="45" xfId="0" applyNumberFormat="1" applyFont="1" applyBorder="1" applyAlignment="1">
      <alignment horizontal="center" vertical="center"/>
    </xf>
    <xf numFmtId="0" fontId="2" fillId="0" borderId="0" xfId="0" applyFont="1" applyFill="1" applyAlignment="1">
      <alignment vertical="top"/>
    </xf>
    <xf numFmtId="0" fontId="1" fillId="0" borderId="41" xfId="0" applyFont="1" applyBorder="1" applyAlignment="1">
      <alignment horizontal="center" vertical="top" wrapText="1"/>
    </xf>
    <xf numFmtId="0" fontId="14" fillId="5" borderId="43" xfId="0" applyFont="1" applyFill="1" applyBorder="1" applyAlignment="1">
      <alignment horizontal="center" vertical="top"/>
    </xf>
    <xf numFmtId="164" fontId="1" fillId="5" borderId="45" xfId="0" applyNumberFormat="1" applyFont="1" applyFill="1" applyBorder="1" applyAlignment="1">
      <alignment horizontal="center" vertical="top"/>
    </xf>
    <xf numFmtId="164" fontId="6" fillId="5" borderId="44" xfId="0" applyNumberFormat="1" applyFont="1" applyFill="1" applyBorder="1" applyAlignment="1">
      <alignment horizontal="center" vertical="top"/>
    </xf>
    <xf numFmtId="0" fontId="2" fillId="0" borderId="46" xfId="0" applyFont="1" applyBorder="1" applyAlignment="1">
      <alignment horizontal="center" vertical="top" wrapText="1"/>
    </xf>
    <xf numFmtId="164" fontId="2" fillId="0" borderId="44" xfId="0" applyNumberFormat="1" applyFont="1" applyFill="1" applyBorder="1" applyAlignment="1">
      <alignment horizontal="center" vertical="top" wrapText="1"/>
    </xf>
    <xf numFmtId="164" fontId="2" fillId="0" borderId="45" xfId="0" applyNumberFormat="1" applyFont="1" applyFill="1" applyBorder="1" applyAlignment="1">
      <alignment horizontal="center" vertical="top" wrapText="1"/>
    </xf>
    <xf numFmtId="164" fontId="1" fillId="0" borderId="45" xfId="0" applyNumberFormat="1" applyFont="1" applyFill="1" applyBorder="1" applyAlignment="1">
      <alignment horizontal="center" vertical="top" wrapText="1"/>
    </xf>
    <xf numFmtId="0" fontId="14" fillId="4" borderId="9" xfId="0" applyFont="1" applyFill="1" applyBorder="1" applyAlignment="1">
      <alignment horizontal="center" vertical="top"/>
    </xf>
    <xf numFmtId="164" fontId="1" fillId="4" borderId="47" xfId="0" applyNumberFormat="1" applyFont="1" applyFill="1" applyBorder="1" applyAlignment="1">
      <alignment horizontal="center" vertical="top"/>
    </xf>
    <xf numFmtId="164" fontId="1" fillId="4" borderId="1" xfId="0" applyNumberFormat="1" applyFont="1" applyFill="1" applyBorder="1" applyAlignment="1">
      <alignment horizontal="center" vertical="top"/>
    </xf>
    <xf numFmtId="164" fontId="6" fillId="5" borderId="45" xfId="0" applyNumberFormat="1" applyFont="1" applyFill="1" applyBorder="1" applyAlignment="1">
      <alignment horizontal="center" vertical="top"/>
    </xf>
    <xf numFmtId="164" fontId="6" fillId="0" borderId="32" xfId="0" applyNumberFormat="1" applyFont="1" applyFill="1" applyBorder="1" applyAlignment="1">
      <alignment horizontal="center" vertical="top" wrapText="1"/>
    </xf>
    <xf numFmtId="0" fontId="14" fillId="4" borderId="10" xfId="0" applyFont="1" applyFill="1" applyBorder="1" applyAlignment="1">
      <alignment horizontal="center" vertical="top"/>
    </xf>
    <xf numFmtId="0" fontId="14" fillId="5" borderId="48" xfId="0" applyFont="1" applyFill="1" applyBorder="1" applyAlignment="1">
      <alignment vertical="top"/>
    </xf>
    <xf numFmtId="0" fontId="14" fillId="5" borderId="23" xfId="0" applyFont="1" applyFill="1" applyBorder="1" applyAlignment="1">
      <alignment vertical="top"/>
    </xf>
    <xf numFmtId="164" fontId="1" fillId="4" borderId="18" xfId="0" applyNumberFormat="1" applyFont="1" applyFill="1" applyBorder="1" applyAlignment="1">
      <alignment horizontal="center" vertical="top"/>
    </xf>
    <xf numFmtId="164" fontId="1" fillId="4" borderId="49" xfId="0" applyNumberFormat="1" applyFont="1" applyFill="1" applyBorder="1" applyAlignment="1">
      <alignment horizontal="center" vertical="top"/>
    </xf>
    <xf numFmtId="164" fontId="1" fillId="4" borderId="26" xfId="0" applyNumberFormat="1" applyFont="1" applyFill="1" applyBorder="1" applyAlignment="1">
      <alignment horizontal="center" vertical="top"/>
    </xf>
    <xf numFmtId="0" fontId="14" fillId="5" borderId="50" xfId="0" applyFont="1" applyFill="1" applyBorder="1" applyAlignment="1">
      <alignment vertical="top"/>
    </xf>
    <xf numFmtId="0" fontId="14" fillId="4" borderId="51" xfId="0" applyFont="1" applyFill="1" applyBorder="1" applyAlignment="1">
      <alignment vertical="top"/>
    </xf>
    <xf numFmtId="0" fontId="14" fillId="5" borderId="14" xfId="0" applyFont="1" applyFill="1" applyBorder="1" applyAlignment="1">
      <alignment vertical="top"/>
    </xf>
    <xf numFmtId="0" fontId="14" fillId="5" borderId="15" xfId="0" applyFont="1" applyFill="1" applyBorder="1" applyAlignment="1">
      <alignment vertical="top"/>
    </xf>
    <xf numFmtId="164" fontId="2" fillId="0" borderId="52" xfId="1" applyNumberFormat="1" applyFont="1" applyFill="1" applyBorder="1" applyAlignment="1">
      <alignment horizontal="center" vertical="top"/>
    </xf>
    <xf numFmtId="164" fontId="2" fillId="0" borderId="53" xfId="1" applyNumberFormat="1" applyFont="1" applyFill="1" applyBorder="1" applyAlignment="1">
      <alignment horizontal="center" vertical="top"/>
    </xf>
    <xf numFmtId="164" fontId="6" fillId="0" borderId="49" xfId="1" applyNumberFormat="1" applyFont="1" applyFill="1" applyBorder="1" applyAlignment="1">
      <alignment horizontal="center" vertical="top"/>
    </xf>
    <xf numFmtId="164" fontId="6" fillId="0" borderId="2" xfId="1" applyNumberFormat="1" applyFont="1" applyFill="1" applyBorder="1" applyAlignment="1">
      <alignment horizontal="center" vertical="top"/>
    </xf>
    <xf numFmtId="164" fontId="5" fillId="4" borderId="54" xfId="1" applyNumberFormat="1" applyFont="1" applyFill="1" applyBorder="1" applyAlignment="1">
      <alignment horizontal="center" vertical="top"/>
    </xf>
    <xf numFmtId="164" fontId="6" fillId="0" borderId="55" xfId="1" applyNumberFormat="1" applyFont="1" applyFill="1" applyBorder="1" applyAlignment="1">
      <alignment horizontal="center" vertical="top"/>
    </xf>
    <xf numFmtId="164" fontId="6" fillId="4" borderId="49" xfId="1" applyNumberFormat="1" applyFont="1" applyFill="1" applyBorder="1" applyAlignment="1">
      <alignment horizontal="center" vertical="top"/>
    </xf>
    <xf numFmtId="164" fontId="2" fillId="0" borderId="52" xfId="0" applyNumberFormat="1" applyFont="1" applyBorder="1" applyAlignment="1">
      <alignment horizontal="center" vertical="center"/>
    </xf>
    <xf numFmtId="164" fontId="1" fillId="4" borderId="49" xfId="0" applyNumberFormat="1" applyFont="1" applyFill="1" applyBorder="1" applyAlignment="1">
      <alignment horizontal="center" vertical="center"/>
    </xf>
    <xf numFmtId="164" fontId="6" fillId="5" borderId="4" xfId="0" applyNumberFormat="1" applyFont="1" applyFill="1" applyBorder="1" applyAlignment="1">
      <alignment horizontal="center" vertical="top"/>
    </xf>
    <xf numFmtId="164" fontId="1" fillId="4" borderId="56" xfId="0" applyNumberFormat="1" applyFont="1" applyFill="1" applyBorder="1" applyAlignment="1">
      <alignment horizontal="center" vertical="top"/>
    </xf>
    <xf numFmtId="164" fontId="2" fillId="0" borderId="4" xfId="0" applyNumberFormat="1" applyFont="1" applyFill="1" applyBorder="1" applyAlignment="1">
      <alignment horizontal="center" vertical="top" wrapText="1"/>
    </xf>
    <xf numFmtId="164" fontId="2" fillId="0" borderId="4" xfId="0" applyNumberFormat="1" applyFont="1" applyBorder="1" applyAlignment="1">
      <alignment horizontal="center" vertical="center"/>
    </xf>
    <xf numFmtId="165" fontId="2" fillId="0" borderId="13" xfId="0" applyNumberFormat="1" applyFont="1" applyBorder="1" applyAlignment="1">
      <alignment horizontal="center" vertical="center"/>
    </xf>
    <xf numFmtId="164" fontId="2" fillId="0" borderId="15" xfId="0" applyNumberFormat="1" applyFont="1" applyBorder="1" applyAlignment="1">
      <alignment horizontal="center" vertical="center"/>
    </xf>
    <xf numFmtId="164" fontId="1" fillId="4" borderId="18" xfId="0" applyNumberFormat="1" applyFont="1" applyFill="1" applyBorder="1" applyAlignment="1">
      <alignment horizontal="center" vertical="center"/>
    </xf>
    <xf numFmtId="164" fontId="1" fillId="4" borderId="26" xfId="0" applyNumberFormat="1" applyFont="1" applyFill="1" applyBorder="1" applyAlignment="1">
      <alignment horizontal="center" vertical="center"/>
    </xf>
    <xf numFmtId="164" fontId="2" fillId="0" borderId="13" xfId="0" applyNumberFormat="1" applyFont="1" applyBorder="1" applyAlignment="1">
      <alignment horizontal="center" vertical="center"/>
    </xf>
    <xf numFmtId="164" fontId="6" fillId="0" borderId="5" xfId="0" applyNumberFormat="1" applyFont="1" applyFill="1" applyBorder="1" applyAlignment="1">
      <alignment horizontal="center" vertical="top" wrapText="1"/>
    </xf>
    <xf numFmtId="164" fontId="1" fillId="5" borderId="57" xfId="0" applyNumberFormat="1" applyFont="1" applyFill="1" applyBorder="1" applyAlignment="1">
      <alignment horizontal="center" vertical="top"/>
    </xf>
    <xf numFmtId="164" fontId="1" fillId="4" borderId="58" xfId="0" applyNumberFormat="1" applyFont="1" applyFill="1" applyBorder="1" applyAlignment="1">
      <alignment horizontal="center" vertical="top"/>
    </xf>
    <xf numFmtId="164" fontId="1" fillId="0" borderId="16" xfId="0" applyNumberFormat="1" applyFont="1" applyFill="1" applyBorder="1" applyAlignment="1">
      <alignment horizontal="center" vertical="top" wrapText="1"/>
    </xf>
    <xf numFmtId="164" fontId="2" fillId="0" borderId="57" xfId="0" applyNumberFormat="1" applyFont="1" applyFill="1" applyBorder="1" applyAlignment="1">
      <alignment horizontal="center" vertical="top" wrapText="1"/>
    </xf>
    <xf numFmtId="164" fontId="2" fillId="0" borderId="16" xfId="0" applyNumberFormat="1" applyFont="1" applyBorder="1" applyAlignment="1">
      <alignment horizontal="center" vertical="center"/>
    </xf>
    <xf numFmtId="164" fontId="2" fillId="0" borderId="57" xfId="0" applyNumberFormat="1" applyFont="1" applyBorder="1" applyAlignment="1">
      <alignment horizontal="center" vertical="center"/>
    </xf>
    <xf numFmtId="0" fontId="10" fillId="5" borderId="59" xfId="0" applyFont="1" applyFill="1" applyBorder="1" applyAlignment="1">
      <alignment horizontal="left" vertical="top" wrapText="1"/>
    </xf>
    <xf numFmtId="0" fontId="16" fillId="5" borderId="59" xfId="0" applyFont="1" applyFill="1" applyBorder="1" applyAlignment="1">
      <alignment horizontal="left" vertical="top" wrapText="1"/>
    </xf>
    <xf numFmtId="49" fontId="10" fillId="6" borderId="35" xfId="0" applyNumberFormat="1" applyFont="1" applyFill="1" applyBorder="1" applyAlignment="1">
      <alignment horizontal="center" vertical="top"/>
    </xf>
    <xf numFmtId="164" fontId="10" fillId="6" borderId="6" xfId="0" applyNumberFormat="1" applyFont="1" applyFill="1" applyBorder="1" applyAlignment="1">
      <alignment horizontal="center" vertical="top"/>
    </xf>
    <xf numFmtId="164" fontId="10" fillId="6" borderId="19" xfId="0" applyNumberFormat="1" applyFont="1" applyFill="1" applyBorder="1" applyAlignment="1">
      <alignment horizontal="center" vertical="top"/>
    </xf>
    <xf numFmtId="164" fontId="6" fillId="5" borderId="16" xfId="0" applyNumberFormat="1" applyFont="1" applyFill="1" applyBorder="1" applyAlignment="1">
      <alignment horizontal="center" vertical="top"/>
    </xf>
    <xf numFmtId="0" fontId="8" fillId="6" borderId="59" xfId="0" applyFont="1" applyFill="1" applyBorder="1" applyAlignment="1">
      <alignment horizontal="left" vertical="top" wrapText="1"/>
    </xf>
    <xf numFmtId="0" fontId="12" fillId="6" borderId="59" xfId="0" applyFont="1" applyFill="1" applyBorder="1" applyAlignment="1">
      <alignment horizontal="left" vertical="top" wrapText="1"/>
    </xf>
    <xf numFmtId="0" fontId="6" fillId="0" borderId="41" xfId="0" applyFont="1" applyBorder="1" applyAlignment="1">
      <alignment horizontal="center" vertical="top" wrapText="1"/>
    </xf>
    <xf numFmtId="164" fontId="6" fillId="0" borderId="16" xfId="0" applyNumberFormat="1" applyFont="1" applyFill="1" applyBorder="1" applyAlignment="1">
      <alignment horizontal="center" vertical="top" wrapText="1"/>
    </xf>
    <xf numFmtId="164" fontId="6" fillId="0" borderId="45" xfId="0" applyNumberFormat="1" applyFont="1" applyFill="1" applyBorder="1" applyAlignment="1">
      <alignment horizontal="center" vertical="top" wrapText="1"/>
    </xf>
    <xf numFmtId="164" fontId="6" fillId="0" borderId="13" xfId="0" applyNumberFormat="1" applyFont="1" applyFill="1" applyBorder="1" applyAlignment="1">
      <alignment horizontal="center" vertical="top" wrapText="1"/>
    </xf>
    <xf numFmtId="164" fontId="6" fillId="0" borderId="14" xfId="0" applyNumberFormat="1" applyFont="1" applyFill="1" applyBorder="1" applyAlignment="1">
      <alignment horizontal="center" vertical="top" wrapText="1"/>
    </xf>
    <xf numFmtId="0" fontId="9" fillId="5" borderId="34" xfId="0" applyFont="1" applyFill="1" applyBorder="1" applyAlignment="1">
      <alignment horizontal="center" vertical="top"/>
    </xf>
    <xf numFmtId="164" fontId="7" fillId="9" borderId="0" xfId="0" applyNumberFormat="1" applyFont="1" applyFill="1" applyBorder="1" applyAlignment="1">
      <alignment vertical="center" wrapText="1"/>
    </xf>
    <xf numFmtId="1" fontId="7" fillId="9" borderId="0" xfId="0" applyNumberFormat="1" applyFont="1" applyFill="1" applyBorder="1" applyAlignment="1">
      <alignment horizontal="center" vertical="center"/>
    </xf>
    <xf numFmtId="0" fontId="7" fillId="9" borderId="0" xfId="0" applyFont="1" applyFill="1" applyBorder="1" applyAlignment="1">
      <alignment vertical="center" wrapText="1"/>
    </xf>
    <xf numFmtId="0" fontId="9" fillId="9" borderId="0" xfId="0" applyFont="1" applyFill="1" applyBorder="1" applyAlignment="1">
      <alignment vertical="top"/>
    </xf>
    <xf numFmtId="0" fontId="27" fillId="9" borderId="0" xfId="0" applyFont="1" applyFill="1" applyBorder="1" applyAlignment="1">
      <alignment vertical="center"/>
    </xf>
    <xf numFmtId="164" fontId="7" fillId="9" borderId="0" xfId="0" applyNumberFormat="1" applyFont="1" applyFill="1" applyBorder="1" applyAlignment="1">
      <alignment horizontal="center" vertical="center"/>
    </xf>
    <xf numFmtId="167" fontId="7" fillId="9" borderId="0" xfId="0" applyNumberFormat="1" applyFont="1" applyFill="1" applyBorder="1" applyAlignment="1">
      <alignment vertical="center" wrapText="1"/>
    </xf>
    <xf numFmtId="0" fontId="9" fillId="0" borderId="0" xfId="0" applyFont="1" applyBorder="1" applyAlignment="1">
      <alignment vertical="top"/>
    </xf>
    <xf numFmtId="0" fontId="7" fillId="9" borderId="0" xfId="0" applyFont="1" applyFill="1" applyBorder="1" applyAlignment="1">
      <alignment horizontal="center" vertical="center"/>
    </xf>
    <xf numFmtId="0" fontId="9" fillId="9" borderId="0" xfId="0" applyFont="1" applyFill="1" applyBorder="1" applyAlignment="1">
      <alignment vertical="center"/>
    </xf>
    <xf numFmtId="0" fontId="11" fillId="9" borderId="0" xfId="0" applyFont="1" applyFill="1" applyBorder="1" applyAlignment="1">
      <alignment horizontal="center" vertical="center"/>
    </xf>
    <xf numFmtId="164" fontId="11" fillId="9" borderId="0" xfId="0" applyNumberFormat="1" applyFont="1" applyFill="1" applyBorder="1" applyAlignment="1">
      <alignment horizontal="center" vertical="center"/>
    </xf>
    <xf numFmtId="0" fontId="8" fillId="9" borderId="0" xfId="0" applyNumberFormat="1" applyFont="1" applyFill="1" applyBorder="1" applyAlignment="1">
      <alignment horizontal="right" vertical="top"/>
    </xf>
    <xf numFmtId="164" fontId="9" fillId="0" borderId="0" xfId="0" applyNumberFormat="1" applyFont="1" applyAlignment="1">
      <alignment vertical="top"/>
    </xf>
    <xf numFmtId="0" fontId="9" fillId="0" borderId="28" xfId="0" applyFont="1" applyBorder="1" applyAlignment="1">
      <alignment horizontal="center" vertical="center" textRotation="90"/>
    </xf>
    <xf numFmtId="0" fontId="9" fillId="0" borderId="28" xfId="0" applyFont="1" applyBorder="1" applyAlignment="1">
      <alignment horizontal="center" vertical="center"/>
    </xf>
    <xf numFmtId="0" fontId="9" fillId="0" borderId="28" xfId="0" applyFont="1" applyBorder="1" applyAlignment="1">
      <alignment horizontal="center" vertical="center" textRotation="90" wrapText="1"/>
    </xf>
    <xf numFmtId="0" fontId="10" fillId="0" borderId="28" xfId="0" applyFont="1" applyBorder="1" applyAlignment="1">
      <alignment vertical="top"/>
    </xf>
    <xf numFmtId="0" fontId="10" fillId="0" borderId="1" xfId="0" applyFont="1" applyBorder="1" applyAlignment="1">
      <alignment vertical="top"/>
    </xf>
    <xf numFmtId="49" fontId="10" fillId="3" borderId="28" xfId="0" applyNumberFormat="1" applyFont="1" applyFill="1" applyBorder="1" applyAlignment="1">
      <alignment horizontal="center" vertical="top" wrapText="1"/>
    </xf>
    <xf numFmtId="49" fontId="10" fillId="3" borderId="28" xfId="0" applyNumberFormat="1" applyFont="1" applyFill="1" applyBorder="1" applyAlignment="1">
      <alignment horizontal="center" vertical="top"/>
    </xf>
    <xf numFmtId="49" fontId="10" fillId="2" borderId="28" xfId="0" applyNumberFormat="1" applyFont="1" applyFill="1" applyBorder="1" applyAlignment="1">
      <alignment horizontal="center" vertical="top"/>
    </xf>
    <xf numFmtId="0" fontId="10" fillId="0" borderId="28" xfId="0" applyFont="1" applyFill="1" applyBorder="1" applyAlignment="1">
      <alignment vertical="top" wrapText="1"/>
    </xf>
    <xf numFmtId="0" fontId="4" fillId="0" borderId="28" xfId="0" applyFont="1" applyFill="1" applyBorder="1" applyAlignment="1">
      <alignment vertical="top" wrapText="1"/>
    </xf>
    <xf numFmtId="3" fontId="8" fillId="0" borderId="28" xfId="0" applyNumberFormat="1" applyFont="1" applyBorder="1" applyAlignment="1">
      <alignment horizontal="center" vertical="top" wrapText="1"/>
    </xf>
    <xf numFmtId="0" fontId="8" fillId="0" borderId="28" xfId="0" applyFont="1" applyBorder="1" applyAlignment="1">
      <alignment vertical="top"/>
    </xf>
    <xf numFmtId="0" fontId="8" fillId="0" borderId="28" xfId="0" applyFont="1" applyBorder="1" applyAlignment="1">
      <alignment horizontal="center" vertical="top"/>
    </xf>
    <xf numFmtId="0" fontId="8" fillId="0" borderId="28" xfId="0" applyFont="1" applyBorder="1" applyAlignment="1">
      <alignment horizontal="center" vertical="top" wrapText="1"/>
    </xf>
    <xf numFmtId="3" fontId="8" fillId="0" borderId="28" xfId="0" applyNumberFormat="1" applyFont="1" applyBorder="1" applyAlignment="1">
      <alignment horizontal="center" vertical="top"/>
    </xf>
    <xf numFmtId="49" fontId="10" fillId="3" borderId="28" xfId="0" applyNumberFormat="1" applyFont="1" applyFill="1" applyBorder="1" applyAlignment="1">
      <alignment vertical="top"/>
    </xf>
    <xf numFmtId="49" fontId="10" fillId="3" borderId="28" xfId="0" applyNumberFormat="1" applyFont="1" applyFill="1" applyBorder="1" applyAlignment="1">
      <alignment horizontal="center" vertical="top"/>
    </xf>
    <xf numFmtId="0" fontId="10" fillId="0" borderId="28" xfId="0" applyFont="1" applyBorder="1" applyAlignment="1">
      <alignment vertical="top" wrapText="1"/>
    </xf>
    <xf numFmtId="0" fontId="10" fillId="0" borderId="1" xfId="0" applyFont="1" applyBorder="1" applyAlignment="1">
      <alignment vertical="top" wrapText="1"/>
    </xf>
    <xf numFmtId="49" fontId="10" fillId="2" borderId="28" xfId="0" applyNumberFormat="1" applyFont="1" applyFill="1" applyBorder="1" applyAlignment="1">
      <alignment horizontal="center" vertical="top" wrapText="1"/>
    </xf>
    <xf numFmtId="0" fontId="10" fillId="0" borderId="45" xfId="0" applyFont="1" applyBorder="1" applyAlignment="1">
      <alignment horizontal="center" vertical="top" wrapText="1"/>
    </xf>
    <xf numFmtId="49" fontId="8" fillId="0" borderId="28" xfId="0" applyNumberFormat="1" applyFont="1" applyBorder="1" applyAlignment="1">
      <alignment horizontal="center" vertical="top" wrapText="1"/>
    </xf>
    <xf numFmtId="49" fontId="10" fillId="3" borderId="28" xfId="0" applyNumberFormat="1" applyFont="1" applyFill="1" applyBorder="1" applyAlignment="1">
      <alignment horizontal="center" vertical="top" wrapText="1"/>
    </xf>
    <xf numFmtId="49" fontId="10" fillId="2" borderId="53" xfId="0" applyNumberFormat="1" applyFont="1" applyFill="1" applyBorder="1" applyAlignment="1">
      <alignment horizontal="center" vertical="top" wrapText="1"/>
    </xf>
    <xf numFmtId="0" fontId="10" fillId="0" borderId="1" xfId="0" applyFont="1" applyFill="1" applyBorder="1" applyAlignment="1">
      <alignment vertical="top" wrapText="1"/>
    </xf>
    <xf numFmtId="49" fontId="8" fillId="0" borderId="70" xfId="0" applyNumberFormat="1" applyFont="1" applyBorder="1" applyAlignment="1">
      <alignment horizontal="center" vertical="top" wrapText="1"/>
    </xf>
    <xf numFmtId="0" fontId="8" fillId="0" borderId="28" xfId="0" applyFont="1" applyBorder="1" applyAlignment="1">
      <alignment vertical="top" wrapText="1"/>
    </xf>
    <xf numFmtId="0" fontId="10" fillId="0" borderId="1" xfId="0" applyFont="1" applyBorder="1" applyAlignment="1">
      <alignment horizontal="center" vertical="top"/>
    </xf>
    <xf numFmtId="0" fontId="10" fillId="0" borderId="45" xfId="0" applyFont="1" applyBorder="1" applyAlignment="1">
      <alignment horizontal="center" vertical="top"/>
    </xf>
    <xf numFmtId="49" fontId="10" fillId="3" borderId="45" xfId="0" applyNumberFormat="1" applyFont="1" applyFill="1" applyBorder="1" applyAlignment="1">
      <alignment horizontal="center" vertical="top"/>
    </xf>
    <xf numFmtId="49" fontId="10" fillId="2" borderId="45" xfId="0" applyNumberFormat="1" applyFont="1" applyFill="1" applyBorder="1" applyAlignment="1">
      <alignment horizontal="center" vertical="top"/>
    </xf>
    <xf numFmtId="0" fontId="8" fillId="0" borderId="69" xfId="0" applyFont="1" applyFill="1" applyBorder="1" applyAlignment="1">
      <alignment horizontal="center" vertical="top" wrapText="1"/>
    </xf>
    <xf numFmtId="0" fontId="8" fillId="0" borderId="28" xfId="0" applyNumberFormat="1" applyFont="1" applyFill="1" applyBorder="1" applyAlignment="1">
      <alignment horizontal="center" vertical="top" wrapText="1"/>
    </xf>
    <xf numFmtId="0" fontId="8" fillId="0" borderId="70" xfId="0" applyFont="1" applyBorder="1" applyAlignment="1">
      <alignment horizontal="center" vertical="top"/>
    </xf>
    <xf numFmtId="0" fontId="8" fillId="0" borderId="1" xfId="0" applyFont="1" applyBorder="1" applyAlignment="1">
      <alignment horizontal="center" vertical="top"/>
    </xf>
    <xf numFmtId="0" fontId="8" fillId="0" borderId="28" xfId="0" applyNumberFormat="1" applyFont="1" applyFill="1" applyBorder="1" applyAlignment="1">
      <alignment horizontal="center" vertical="top"/>
    </xf>
    <xf numFmtId="164" fontId="8" fillId="0" borderId="28" xfId="0" applyNumberFormat="1" applyFont="1" applyFill="1" applyBorder="1" applyAlignment="1">
      <alignment horizontal="center" vertical="top"/>
    </xf>
    <xf numFmtId="49" fontId="8" fillId="0" borderId="28" xfId="0" applyNumberFormat="1" applyFont="1" applyBorder="1" applyAlignment="1">
      <alignment horizontal="center" vertical="top"/>
    </xf>
    <xf numFmtId="49" fontId="10" fillId="2" borderId="28" xfId="0" applyNumberFormat="1" applyFont="1" applyFill="1" applyBorder="1" applyAlignment="1">
      <alignment horizontal="center" vertical="top"/>
    </xf>
    <xf numFmtId="49" fontId="10" fillId="2" borderId="53" xfId="0" applyNumberFormat="1" applyFont="1" applyFill="1" applyBorder="1" applyAlignment="1">
      <alignment horizontal="center" vertical="top"/>
    </xf>
    <xf numFmtId="49" fontId="10" fillId="3" borderId="70" xfId="0" applyNumberFormat="1" applyFont="1" applyFill="1" applyBorder="1" applyAlignment="1">
      <alignment horizontal="center" vertical="top"/>
    </xf>
    <xf numFmtId="0" fontId="10" fillId="0" borderId="28" xfId="0" applyFont="1" applyBorder="1" applyAlignment="1">
      <alignment horizontal="center" vertical="top"/>
    </xf>
    <xf numFmtId="0" fontId="10" fillId="0" borderId="28" xfId="0" applyFont="1" applyBorder="1" applyAlignment="1">
      <alignment horizontal="center" vertical="top"/>
    </xf>
    <xf numFmtId="49" fontId="4" fillId="9" borderId="28" xfId="0" applyNumberFormat="1" applyFont="1" applyFill="1" applyBorder="1" applyAlignment="1">
      <alignment horizontal="center" vertical="top"/>
    </xf>
    <xf numFmtId="49" fontId="4" fillId="9" borderId="28" xfId="0" applyNumberFormat="1" applyFont="1" applyFill="1" applyBorder="1" applyAlignment="1">
      <alignment horizontal="left" vertical="top" wrapText="1"/>
    </xf>
    <xf numFmtId="4" fontId="8" fillId="0" borderId="28" xfId="0" applyNumberFormat="1" applyFont="1" applyFill="1" applyBorder="1" applyAlignment="1">
      <alignment horizontal="center" vertical="top"/>
    </xf>
    <xf numFmtId="0" fontId="10" fillId="0" borderId="45" xfId="0" applyFont="1" applyBorder="1" applyAlignment="1">
      <alignment vertical="top"/>
    </xf>
    <xf numFmtId="49" fontId="10" fillId="3" borderId="28" xfId="0" applyNumberFormat="1" applyFont="1" applyFill="1" applyBorder="1" applyAlignment="1">
      <alignment horizontal="center" vertical="center"/>
    </xf>
    <xf numFmtId="0" fontId="10" fillId="0" borderId="53" xfId="0" applyFont="1" applyBorder="1" applyAlignment="1">
      <alignment horizontal="center" vertical="top"/>
    </xf>
    <xf numFmtId="49" fontId="10" fillId="12" borderId="70" xfId="0" applyNumberFormat="1" applyFont="1" applyFill="1" applyBorder="1" applyAlignment="1">
      <alignment horizontal="center" vertical="top"/>
    </xf>
    <xf numFmtId="49" fontId="10" fillId="12" borderId="23" xfId="0" applyNumberFormat="1" applyFont="1" applyFill="1" applyBorder="1" applyAlignment="1">
      <alignment horizontal="right" vertical="top"/>
    </xf>
    <xf numFmtId="49" fontId="8" fillId="0" borderId="23" xfId="0" applyNumberFormat="1" applyFont="1" applyFill="1" applyBorder="1" applyAlignment="1">
      <alignment horizontal="center" vertical="top"/>
    </xf>
    <xf numFmtId="49" fontId="8" fillId="0" borderId="28" xfId="0" applyNumberFormat="1" applyFont="1" applyFill="1" applyBorder="1" applyAlignment="1">
      <alignment horizontal="center" vertical="top"/>
    </xf>
    <xf numFmtId="49" fontId="32" fillId="0" borderId="28" xfId="0" applyNumberFormat="1" applyFont="1" applyFill="1" applyBorder="1" applyAlignment="1">
      <alignment horizontal="center" vertical="top"/>
    </xf>
    <xf numFmtId="0" fontId="10" fillId="9" borderId="53" xfId="0" applyFont="1" applyFill="1" applyBorder="1" applyAlignment="1">
      <alignment horizontal="center" vertical="top"/>
    </xf>
    <xf numFmtId="49" fontId="10" fillId="12" borderId="23" xfId="0" applyNumberFormat="1" applyFont="1" applyFill="1" applyBorder="1" applyAlignment="1">
      <alignment horizontal="center" vertical="top"/>
    </xf>
    <xf numFmtId="49" fontId="10" fillId="12" borderId="69" xfId="0" applyNumberFormat="1" applyFont="1" applyFill="1" applyBorder="1" applyAlignment="1">
      <alignment horizontal="center" vertical="top"/>
    </xf>
    <xf numFmtId="0" fontId="10" fillId="12" borderId="28" xfId="0" applyFont="1" applyFill="1" applyBorder="1" applyAlignment="1">
      <alignment horizontal="center" vertical="top"/>
    </xf>
    <xf numFmtId="49" fontId="10" fillId="12" borderId="28" xfId="0" applyNumberFormat="1" applyFont="1" applyFill="1" applyBorder="1" applyAlignment="1">
      <alignment horizontal="right" vertical="top"/>
    </xf>
    <xf numFmtId="49" fontId="8" fillId="9" borderId="28" xfId="0" applyNumberFormat="1" applyFont="1" applyFill="1" applyBorder="1" applyAlignment="1">
      <alignment horizontal="center" vertical="top"/>
    </xf>
    <xf numFmtId="4" fontId="10" fillId="9" borderId="28" xfId="0" applyNumberFormat="1" applyFont="1" applyFill="1" applyBorder="1" applyAlignment="1">
      <alignment horizontal="center" vertical="top"/>
    </xf>
    <xf numFmtId="49" fontId="8" fillId="9" borderId="23" xfId="0" applyNumberFormat="1" applyFont="1" applyFill="1" applyBorder="1" applyAlignment="1">
      <alignment horizontal="center" vertical="top"/>
    </xf>
    <xf numFmtId="4" fontId="10" fillId="9" borderId="23" xfId="0" applyNumberFormat="1" applyFont="1" applyFill="1" applyBorder="1" applyAlignment="1">
      <alignment horizontal="center" vertical="top"/>
    </xf>
    <xf numFmtId="2" fontId="10" fillId="0" borderId="28" xfId="0" applyNumberFormat="1" applyFont="1" applyFill="1" applyBorder="1" applyAlignment="1">
      <alignment horizontal="center" vertical="top"/>
    </xf>
    <xf numFmtId="1" fontId="8" fillId="0" borderId="28" xfId="0" applyNumberFormat="1" applyFont="1" applyFill="1" applyBorder="1" applyAlignment="1">
      <alignment horizontal="center" vertical="top"/>
    </xf>
    <xf numFmtId="0" fontId="8" fillId="0" borderId="0" xfId="0" applyFont="1" applyBorder="1" applyAlignment="1">
      <alignment horizontal="center" vertical="top"/>
    </xf>
    <xf numFmtId="2" fontId="8" fillId="0" borderId="0" xfId="0" applyNumberFormat="1" applyFont="1" applyBorder="1" applyAlignment="1">
      <alignment horizontal="center" vertical="top"/>
    </xf>
    <xf numFmtId="2" fontId="8" fillId="0" borderId="28" xfId="0" applyNumberFormat="1" applyFont="1" applyFill="1" applyBorder="1" applyAlignment="1">
      <alignment horizontal="center" vertical="top"/>
    </xf>
    <xf numFmtId="164" fontId="10" fillId="0" borderId="28" xfId="0" applyNumberFormat="1" applyFont="1" applyFill="1" applyBorder="1" applyAlignment="1">
      <alignment horizontal="center" vertical="top"/>
    </xf>
    <xf numFmtId="3" fontId="8" fillId="0" borderId="28" xfId="0" applyNumberFormat="1" applyFont="1" applyFill="1" applyBorder="1" applyAlignment="1">
      <alignment horizontal="center" vertical="top" wrapText="1"/>
    </xf>
    <xf numFmtId="3" fontId="8" fillId="0" borderId="0" xfId="0" applyNumberFormat="1" applyFont="1" applyFill="1" applyBorder="1" applyAlignment="1">
      <alignment horizontal="center" vertical="top" wrapText="1"/>
    </xf>
    <xf numFmtId="0" fontId="8" fillId="0" borderId="28" xfId="0" applyFont="1" applyBorder="1" applyAlignment="1">
      <alignment horizontal="center" vertical="top" wrapText="1"/>
    </xf>
    <xf numFmtId="49" fontId="4" fillId="3" borderId="28" xfId="0" applyNumberFormat="1" applyFont="1" applyFill="1" applyBorder="1" applyAlignment="1">
      <alignment horizontal="center" vertical="top"/>
    </xf>
    <xf numFmtId="0" fontId="4" fillId="0" borderId="1" xfId="0" applyFont="1" applyFill="1" applyBorder="1" applyAlignment="1">
      <alignment vertical="top" wrapText="1"/>
    </xf>
    <xf numFmtId="0" fontId="4" fillId="0" borderId="1" xfId="0" applyFont="1" applyFill="1" applyBorder="1" applyAlignment="1">
      <alignment vertical="top"/>
    </xf>
    <xf numFmtId="49" fontId="4" fillId="3" borderId="56" xfId="0" applyNumberFormat="1" applyFont="1" applyFill="1" applyBorder="1" applyAlignment="1">
      <alignment horizontal="center" vertical="top"/>
    </xf>
    <xf numFmtId="49" fontId="4" fillId="2" borderId="1" xfId="0" applyNumberFormat="1" applyFont="1" applyFill="1" applyBorder="1" applyAlignment="1">
      <alignment horizontal="center" vertical="top"/>
    </xf>
    <xf numFmtId="49" fontId="4" fillId="3" borderId="4" xfId="0" applyNumberFormat="1" applyFont="1" applyFill="1" applyBorder="1" applyAlignment="1">
      <alignment horizontal="center" vertical="top"/>
    </xf>
    <xf numFmtId="49" fontId="4" fillId="2" borderId="45" xfId="0" applyNumberFormat="1" applyFont="1" applyFill="1" applyBorder="1" applyAlignment="1">
      <alignment horizontal="center" vertical="top"/>
    </xf>
    <xf numFmtId="49" fontId="4" fillId="3" borderId="55" xfId="0" applyNumberFormat="1" applyFont="1" applyFill="1" applyBorder="1" applyAlignment="1">
      <alignment horizontal="center" vertical="top"/>
    </xf>
    <xf numFmtId="49" fontId="4" fillId="2" borderId="23" xfId="0" applyNumberFormat="1" applyFont="1" applyFill="1" applyBorder="1" applyAlignment="1">
      <alignment horizontal="center" vertical="top"/>
    </xf>
    <xf numFmtId="49" fontId="4" fillId="3" borderId="23" xfId="0" applyNumberFormat="1" applyFont="1" applyFill="1" applyBorder="1" applyAlignment="1">
      <alignment horizontal="center" vertical="top"/>
    </xf>
    <xf numFmtId="49" fontId="4" fillId="3" borderId="1" xfId="0" applyNumberFormat="1" applyFont="1" applyFill="1" applyBorder="1" applyAlignment="1">
      <alignment horizontal="center" vertical="top"/>
    </xf>
    <xf numFmtId="49" fontId="4" fillId="3" borderId="45" xfId="0" applyNumberFormat="1" applyFont="1" applyFill="1" applyBorder="1" applyAlignment="1">
      <alignment horizontal="center" vertical="top"/>
    </xf>
    <xf numFmtId="49" fontId="4" fillId="2" borderId="28" xfId="0" applyNumberFormat="1" applyFont="1" applyFill="1" applyBorder="1" applyAlignment="1">
      <alignment horizontal="center" vertical="top"/>
    </xf>
    <xf numFmtId="49" fontId="8" fillId="9" borderId="28" xfId="0" applyNumberFormat="1" applyFont="1" applyFill="1" applyBorder="1" applyAlignment="1">
      <alignment vertical="top" wrapText="1"/>
    </xf>
    <xf numFmtId="0" fontId="4" fillId="9" borderId="28" xfId="0" applyFont="1" applyFill="1" applyBorder="1" applyAlignment="1">
      <alignment vertical="top" wrapText="1"/>
    </xf>
    <xf numFmtId="49" fontId="4" fillId="9" borderId="28" xfId="0" applyNumberFormat="1" applyFont="1" applyFill="1" applyBorder="1" applyAlignment="1">
      <alignment horizontal="center" vertical="top" wrapText="1"/>
    </xf>
    <xf numFmtId="49" fontId="4" fillId="9" borderId="69" xfId="0" applyNumberFormat="1" applyFont="1" applyFill="1" applyBorder="1" applyAlignment="1">
      <alignment horizontal="center" vertical="top" wrapText="1"/>
    </xf>
    <xf numFmtId="49" fontId="4" fillId="9" borderId="70" xfId="0" applyNumberFormat="1" applyFont="1" applyFill="1" applyBorder="1" applyAlignment="1">
      <alignment horizontal="center" vertical="top" wrapText="1"/>
    </xf>
    <xf numFmtId="49" fontId="4" fillId="9" borderId="28" xfId="0" applyNumberFormat="1" applyFont="1" applyFill="1" applyBorder="1" applyAlignment="1">
      <alignment vertical="top" wrapText="1"/>
    </xf>
    <xf numFmtId="49" fontId="4" fillId="9" borderId="69" xfId="0" applyNumberFormat="1" applyFont="1" applyFill="1" applyBorder="1" applyAlignment="1">
      <alignment vertical="top" wrapText="1"/>
    </xf>
    <xf numFmtId="1" fontId="8" fillId="9" borderId="71" xfId="0" applyNumberFormat="1" applyFont="1" applyFill="1" applyBorder="1" applyAlignment="1">
      <alignment horizontal="center" vertical="center"/>
    </xf>
    <xf numFmtId="3" fontId="4" fillId="9" borderId="28" xfId="0" applyNumberFormat="1" applyFont="1" applyFill="1" applyBorder="1" applyAlignment="1">
      <alignment horizontal="center" vertical="top" wrapText="1"/>
    </xf>
    <xf numFmtId="0" fontId="8" fillId="9" borderId="1" xfId="0" applyFont="1" applyFill="1" applyBorder="1" applyAlignment="1">
      <alignment horizontal="center" vertical="top" wrapText="1"/>
    </xf>
    <xf numFmtId="1" fontId="4" fillId="9" borderId="71" xfId="0" applyNumberFormat="1" applyFont="1" applyFill="1" applyBorder="1" applyAlignment="1">
      <alignment horizontal="center" vertical="center"/>
    </xf>
    <xf numFmtId="0" fontId="4" fillId="9" borderId="1" xfId="0" applyFont="1" applyFill="1" applyBorder="1" applyAlignment="1">
      <alignment vertical="top" wrapText="1"/>
    </xf>
    <xf numFmtId="0" fontId="4" fillId="9" borderId="28" xfId="0" applyFont="1" applyFill="1" applyBorder="1" applyAlignment="1">
      <alignment horizontal="center" vertical="top"/>
    </xf>
    <xf numFmtId="3" fontId="4" fillId="9" borderId="28" xfId="0" applyNumberFormat="1" applyFont="1" applyFill="1" applyBorder="1" applyAlignment="1">
      <alignment horizontal="center" vertical="top"/>
    </xf>
    <xf numFmtId="0" fontId="4" fillId="9" borderId="28" xfId="0" applyFont="1" applyFill="1" applyBorder="1" applyAlignment="1">
      <alignment horizontal="center" vertical="top" wrapText="1"/>
    </xf>
    <xf numFmtId="0" fontId="4" fillId="9" borderId="1" xfId="0" applyFont="1" applyFill="1" applyBorder="1" applyAlignment="1">
      <alignment horizontal="center" vertical="top" wrapText="1"/>
    </xf>
    <xf numFmtId="0" fontId="4" fillId="0" borderId="28" xfId="0" applyFont="1" applyFill="1" applyBorder="1" applyAlignment="1">
      <alignment horizontal="center" vertical="top" wrapText="1"/>
    </xf>
    <xf numFmtId="14" fontId="4" fillId="0" borderId="28" xfId="0" applyNumberFormat="1" applyFont="1" applyFill="1" applyBorder="1" applyAlignment="1">
      <alignment horizontal="center" vertical="top" wrapText="1"/>
    </xf>
    <xf numFmtId="0" fontId="4" fillId="0" borderId="23" xfId="0" applyFont="1" applyFill="1" applyBorder="1" applyAlignment="1">
      <alignment vertical="top" wrapText="1"/>
    </xf>
    <xf numFmtId="0" fontId="3" fillId="0" borderId="28" xfId="0" applyFont="1" applyBorder="1" applyAlignment="1">
      <alignment vertical="top" wrapText="1"/>
    </xf>
    <xf numFmtId="49" fontId="3" fillId="3" borderId="28" xfId="0" applyNumberFormat="1" applyFont="1" applyFill="1" applyBorder="1" applyAlignment="1">
      <alignment horizontal="center" vertical="top" wrapText="1"/>
    </xf>
    <xf numFmtId="0" fontId="3" fillId="13" borderId="1" xfId="0" applyFont="1" applyFill="1" applyBorder="1" applyAlignment="1">
      <alignment vertical="top" wrapText="1"/>
    </xf>
    <xf numFmtId="49" fontId="3" fillId="13" borderId="28" xfId="0" applyNumberFormat="1" applyFont="1" applyFill="1" applyBorder="1" applyAlignment="1">
      <alignment horizontal="left" vertical="top" wrapText="1"/>
    </xf>
    <xf numFmtId="49" fontId="3" fillId="13" borderId="28" xfId="0" applyNumberFormat="1" applyFont="1" applyFill="1" applyBorder="1" applyAlignment="1">
      <alignment horizontal="center" vertical="top" wrapText="1"/>
    </xf>
    <xf numFmtId="0" fontId="4" fillId="0" borderId="28" xfId="0" applyFont="1" applyBorder="1" applyAlignment="1">
      <alignment horizontal="center" vertical="top" wrapText="1"/>
    </xf>
    <xf numFmtId="1" fontId="4" fillId="9" borderId="69" xfId="0" applyNumberFormat="1" applyFont="1" applyFill="1" applyBorder="1" applyAlignment="1">
      <alignment horizontal="center" vertical="center"/>
    </xf>
    <xf numFmtId="0" fontId="8" fillId="0" borderId="28" xfId="0" applyFont="1" applyBorder="1" applyAlignment="1">
      <alignment horizontal="center" vertical="top"/>
    </xf>
    <xf numFmtId="0" fontId="20" fillId="0" borderId="0" xfId="0" applyFont="1" applyAlignment="1">
      <alignment horizontal="center" vertical="top" wrapText="1"/>
    </xf>
    <xf numFmtId="0" fontId="10" fillId="0" borderId="28" xfId="0" applyFont="1" applyFill="1" applyBorder="1" applyAlignment="1">
      <alignment horizontal="center" vertical="top" wrapText="1"/>
    </xf>
    <xf numFmtId="0" fontId="9" fillId="0" borderId="0" xfId="0" applyFont="1" applyAlignment="1">
      <alignment horizontal="center" vertical="top"/>
    </xf>
    <xf numFmtId="0" fontId="20" fillId="0" borderId="0" xfId="0" applyFont="1" applyAlignment="1">
      <alignment vertical="top" wrapText="1"/>
    </xf>
    <xf numFmtId="49" fontId="4" fillId="9" borderId="28" xfId="0" applyNumberFormat="1" applyFont="1" applyFill="1" applyBorder="1" applyAlignment="1">
      <alignment vertical="top"/>
    </xf>
    <xf numFmtId="49" fontId="8" fillId="0" borderId="28" xfId="0" applyNumberFormat="1" applyFont="1" applyFill="1" applyBorder="1" applyAlignment="1">
      <alignment vertical="top"/>
    </xf>
    <xf numFmtId="49" fontId="8" fillId="0" borderId="28" xfId="0" applyNumberFormat="1" applyFont="1" applyFill="1" applyBorder="1" applyAlignment="1">
      <alignment vertical="top" wrapText="1"/>
    </xf>
    <xf numFmtId="49" fontId="8" fillId="9" borderId="28" xfId="0" applyNumberFormat="1" applyFont="1" applyFill="1" applyBorder="1" applyAlignment="1">
      <alignment vertical="top"/>
    </xf>
    <xf numFmtId="0" fontId="10" fillId="0" borderId="69" xfId="0" applyFont="1" applyFill="1" applyBorder="1" applyAlignment="1">
      <alignment horizontal="center" vertical="top" wrapText="1"/>
    </xf>
    <xf numFmtId="0" fontId="8" fillId="0" borderId="0" xfId="0" applyFont="1" applyAlignment="1">
      <alignment horizontal="center" vertical="top"/>
    </xf>
    <xf numFmtId="49" fontId="4" fillId="13" borderId="69" xfId="0" applyNumberFormat="1" applyFont="1" applyFill="1" applyBorder="1" applyAlignment="1">
      <alignment horizontal="center" vertical="top" wrapText="1"/>
    </xf>
    <xf numFmtId="49" fontId="4" fillId="13" borderId="28" xfId="0" applyNumberFormat="1" applyFont="1" applyFill="1" applyBorder="1" applyAlignment="1">
      <alignment horizontal="center" vertical="top" wrapText="1"/>
    </xf>
    <xf numFmtId="1" fontId="8" fillId="0" borderId="0" xfId="0" applyNumberFormat="1" applyFont="1" applyAlignment="1">
      <alignment horizontal="center" vertical="top"/>
    </xf>
    <xf numFmtId="0" fontId="10" fillId="0" borderId="53" xfId="0" applyFont="1" applyFill="1" applyBorder="1" applyAlignment="1">
      <alignment horizontal="center" vertical="top" wrapText="1"/>
    </xf>
    <xf numFmtId="49" fontId="34" fillId="9" borderId="28" xfId="0" applyNumberFormat="1" applyFont="1" applyFill="1" applyBorder="1" applyAlignment="1">
      <alignment horizontal="center" vertical="top" wrapText="1"/>
    </xf>
    <xf numFmtId="0" fontId="10" fillId="0" borderId="70" xfId="0" applyFont="1" applyFill="1" applyBorder="1" applyAlignment="1">
      <alignment vertical="top" wrapText="1"/>
    </xf>
    <xf numFmtId="0" fontId="4" fillId="9" borderId="70" xfId="0" applyFont="1" applyFill="1" applyBorder="1" applyAlignment="1">
      <alignment vertical="top" wrapText="1"/>
    </xf>
    <xf numFmtId="0" fontId="4" fillId="0" borderId="53" xfId="0" applyFont="1" applyFill="1" applyBorder="1" applyAlignment="1">
      <alignment vertical="top" wrapText="1"/>
    </xf>
    <xf numFmtId="49" fontId="8" fillId="0" borderId="23" xfId="0" applyNumberFormat="1" applyFont="1" applyFill="1" applyBorder="1" applyAlignment="1">
      <alignment vertical="top"/>
    </xf>
    <xf numFmtId="49" fontId="10" fillId="9" borderId="28" xfId="0" applyNumberFormat="1" applyFont="1" applyFill="1" applyBorder="1" applyAlignment="1">
      <alignment vertical="top"/>
    </xf>
    <xf numFmtId="49" fontId="10" fillId="9" borderId="23" xfId="0" applyNumberFormat="1" applyFont="1" applyFill="1" applyBorder="1" applyAlignment="1">
      <alignment vertical="top"/>
    </xf>
    <xf numFmtId="0" fontId="10" fillId="8" borderId="28" xfId="0" applyFont="1" applyFill="1" applyBorder="1" applyAlignment="1">
      <alignment vertical="top"/>
    </xf>
    <xf numFmtId="49" fontId="10" fillId="0" borderId="28" xfId="0" applyNumberFormat="1" applyFont="1" applyFill="1" applyBorder="1" applyAlignment="1">
      <alignment horizontal="center" vertical="top" wrapText="1"/>
    </xf>
    <xf numFmtId="0" fontId="10" fillId="0" borderId="23" xfId="0" applyFont="1" applyBorder="1" applyAlignment="1">
      <alignment vertical="top"/>
    </xf>
    <xf numFmtId="49" fontId="10" fillId="2" borderId="28" xfId="0" applyNumberFormat="1" applyFont="1" applyFill="1" applyBorder="1" applyAlignment="1">
      <alignment vertical="top"/>
    </xf>
    <xf numFmtId="0" fontId="10" fillId="14" borderId="28" xfId="0" applyFont="1" applyFill="1" applyBorder="1" applyAlignment="1">
      <alignment vertical="top"/>
    </xf>
    <xf numFmtId="49" fontId="10" fillId="14" borderId="28" xfId="0" applyNumberFormat="1" applyFont="1" applyFill="1" applyBorder="1" applyAlignment="1">
      <alignment horizontal="center" vertical="top"/>
    </xf>
    <xf numFmtId="3" fontId="10" fillId="14" borderId="28" xfId="0" applyNumberFormat="1" applyFont="1" applyFill="1" applyBorder="1" applyAlignment="1">
      <alignment horizontal="center" vertical="top"/>
    </xf>
    <xf numFmtId="0" fontId="10" fillId="14" borderId="28" xfId="0" applyFont="1" applyFill="1" applyBorder="1" applyAlignment="1">
      <alignment vertical="top" wrapText="1"/>
    </xf>
    <xf numFmtId="49" fontId="10" fillId="14" borderId="28" xfId="0" applyNumberFormat="1" applyFont="1" applyFill="1" applyBorder="1" applyAlignment="1">
      <alignment horizontal="center" vertical="top" wrapText="1"/>
    </xf>
    <xf numFmtId="49" fontId="10" fillId="14" borderId="53" xfId="0" applyNumberFormat="1" applyFont="1" applyFill="1" applyBorder="1" applyAlignment="1">
      <alignment horizontal="center" vertical="top" wrapText="1"/>
    </xf>
    <xf numFmtId="166" fontId="10" fillId="14" borderId="70" xfId="0" applyNumberFormat="1" applyFont="1" applyFill="1" applyBorder="1" applyAlignment="1">
      <alignment horizontal="center" vertical="top" wrapText="1"/>
    </xf>
    <xf numFmtId="1" fontId="10" fillId="14" borderId="28" xfId="0" applyNumberFormat="1" applyFont="1" applyFill="1" applyBorder="1" applyAlignment="1">
      <alignment horizontal="center" vertical="top"/>
    </xf>
    <xf numFmtId="0" fontId="3" fillId="14" borderId="28" xfId="0" applyFont="1" applyFill="1" applyBorder="1" applyAlignment="1">
      <alignment vertical="top" wrapText="1"/>
    </xf>
    <xf numFmtId="49" fontId="3" fillId="14" borderId="28" xfId="0" applyNumberFormat="1" applyFont="1" applyFill="1" applyBorder="1" applyAlignment="1">
      <alignment horizontal="center" vertical="top" wrapText="1"/>
    </xf>
    <xf numFmtId="49" fontId="3" fillId="14" borderId="53" xfId="0" applyNumberFormat="1" applyFont="1" applyFill="1" applyBorder="1" applyAlignment="1">
      <alignment horizontal="center" vertical="top" wrapText="1"/>
    </xf>
    <xf numFmtId="49" fontId="3" fillId="14" borderId="69" xfId="0" applyNumberFormat="1" applyFont="1" applyFill="1" applyBorder="1" applyAlignment="1">
      <alignment vertical="top" wrapText="1"/>
    </xf>
    <xf numFmtId="49" fontId="35" fillId="14" borderId="69" xfId="0" applyNumberFormat="1" applyFont="1" applyFill="1" applyBorder="1" applyAlignment="1">
      <alignment horizontal="center" vertical="top" wrapText="1"/>
    </xf>
    <xf numFmtId="49" fontId="3" fillId="14" borderId="69" xfId="0" applyNumberFormat="1" applyFont="1" applyFill="1" applyBorder="1" applyAlignment="1">
      <alignment horizontal="center" vertical="top" wrapText="1"/>
    </xf>
    <xf numFmtId="49" fontId="3" fillId="14" borderId="70" xfId="0" applyNumberFormat="1" applyFont="1" applyFill="1" applyBorder="1" applyAlignment="1">
      <alignment horizontal="center" vertical="top" wrapText="1"/>
    </xf>
    <xf numFmtId="0" fontId="4" fillId="14" borderId="0" xfId="0" applyFont="1" applyFill="1" applyBorder="1" applyAlignment="1">
      <alignment vertical="top" wrapText="1"/>
    </xf>
    <xf numFmtId="49" fontId="3" fillId="13" borderId="28" xfId="0" applyNumberFormat="1" applyFont="1" applyFill="1" applyBorder="1" applyAlignment="1">
      <alignment horizontal="right" vertical="top" wrapText="1"/>
    </xf>
    <xf numFmtId="3" fontId="3" fillId="14" borderId="28" xfId="0" applyNumberFormat="1" applyFont="1" applyFill="1" applyBorder="1" applyAlignment="1">
      <alignment horizontal="center" vertical="top" wrapText="1"/>
    </xf>
    <xf numFmtId="3" fontId="4" fillId="0" borderId="70" xfId="0" applyNumberFormat="1" applyFont="1" applyBorder="1" applyAlignment="1">
      <alignment horizontal="center" vertical="top" wrapText="1"/>
    </xf>
    <xf numFmtId="3" fontId="4" fillId="0" borderId="28" xfId="0" applyNumberFormat="1" applyFont="1" applyBorder="1" applyAlignment="1">
      <alignment horizontal="center" vertical="top" wrapText="1"/>
    </xf>
    <xf numFmtId="49" fontId="10" fillId="14" borderId="69" xfId="0" applyNumberFormat="1" applyFont="1" applyFill="1" applyBorder="1" applyAlignment="1">
      <alignment horizontal="center" vertical="top"/>
    </xf>
    <xf numFmtId="49" fontId="10" fillId="0" borderId="28" xfId="0" applyNumberFormat="1" applyFont="1" applyFill="1" applyBorder="1" applyAlignment="1">
      <alignment horizontal="center" vertical="top"/>
    </xf>
    <xf numFmtId="49" fontId="10" fillId="15" borderId="28" xfId="0" applyNumberFormat="1" applyFont="1" applyFill="1" applyBorder="1" applyAlignment="1">
      <alignment horizontal="center" vertical="top"/>
    </xf>
    <xf numFmtId="49" fontId="10" fillId="15" borderId="69" xfId="0" applyNumberFormat="1" applyFont="1" applyFill="1" applyBorder="1" applyAlignment="1">
      <alignment horizontal="center" vertical="top"/>
    </xf>
    <xf numFmtId="0" fontId="10" fillId="15" borderId="28" xfId="0" applyNumberFormat="1" applyFont="1" applyFill="1" applyBorder="1" applyAlignment="1">
      <alignment horizontal="center" vertical="top"/>
    </xf>
    <xf numFmtId="49" fontId="3" fillId="3" borderId="28" xfId="0" applyNumberFormat="1" applyFont="1" applyFill="1" applyBorder="1" applyAlignment="1">
      <alignment horizontal="center" vertical="top"/>
    </xf>
    <xf numFmtId="49" fontId="3" fillId="13" borderId="28" xfId="0" applyNumberFormat="1" applyFont="1" applyFill="1" applyBorder="1" applyAlignment="1">
      <alignment horizontal="center" vertical="top"/>
    </xf>
    <xf numFmtId="0" fontId="3" fillId="14" borderId="45" xfId="0" applyFont="1" applyFill="1" applyBorder="1" applyAlignment="1">
      <alignment horizontal="center" vertical="top"/>
    </xf>
    <xf numFmtId="49" fontId="3" fillId="14" borderId="28" xfId="0" applyNumberFormat="1" applyFont="1" applyFill="1" applyBorder="1" applyAlignment="1">
      <alignment horizontal="center" vertical="top"/>
    </xf>
    <xf numFmtId="0" fontId="3" fillId="14" borderId="28" xfId="5" applyNumberFormat="1" applyFont="1" applyFill="1" applyBorder="1" applyAlignment="1">
      <alignment horizontal="center" vertical="top"/>
    </xf>
    <xf numFmtId="0" fontId="3" fillId="15" borderId="28" xfId="0" applyNumberFormat="1" applyFont="1" applyFill="1" applyBorder="1" applyAlignment="1">
      <alignment horizontal="center" vertical="top"/>
    </xf>
    <xf numFmtId="49" fontId="10" fillId="3" borderId="28" xfId="0" applyNumberFormat="1" applyFont="1" applyFill="1" applyBorder="1" applyAlignment="1">
      <alignment horizontal="center" vertical="center" wrapText="1"/>
    </xf>
    <xf numFmtId="49" fontId="10" fillId="2" borderId="28" xfId="0" applyNumberFormat="1" applyFont="1" applyFill="1" applyBorder="1" applyAlignment="1">
      <alignment horizontal="center" vertical="center"/>
    </xf>
    <xf numFmtId="1" fontId="10" fillId="14" borderId="28" xfId="5" applyNumberFormat="1" applyFont="1" applyFill="1" applyBorder="1" applyAlignment="1">
      <alignment horizontal="center" vertical="top"/>
    </xf>
    <xf numFmtId="49" fontId="10" fillId="2" borderId="28" xfId="0" applyNumberFormat="1" applyFont="1" applyFill="1" applyBorder="1" applyAlignment="1">
      <alignment horizontal="left" vertical="center"/>
    </xf>
    <xf numFmtId="49" fontId="10" fillId="14" borderId="28" xfId="0" applyNumberFormat="1" applyFont="1" applyFill="1" applyBorder="1" applyAlignment="1">
      <alignment horizontal="center" vertical="center"/>
    </xf>
    <xf numFmtId="49" fontId="10" fillId="13" borderId="28" xfId="0" applyNumberFormat="1" applyFont="1" applyFill="1" applyBorder="1" applyAlignment="1">
      <alignment horizontal="center" vertical="top"/>
    </xf>
    <xf numFmtId="0" fontId="10" fillId="13" borderId="53" xfId="5" applyFont="1" applyFill="1" applyBorder="1" applyAlignment="1">
      <alignment vertical="top" wrapText="1"/>
    </xf>
    <xf numFmtId="0" fontId="10" fillId="13" borderId="69" xfId="5" applyFont="1" applyFill="1" applyBorder="1" applyAlignment="1">
      <alignment vertical="top" wrapText="1"/>
    </xf>
    <xf numFmtId="0" fontId="10" fillId="13" borderId="70" xfId="5" applyFont="1" applyFill="1" applyBorder="1" applyAlignment="1">
      <alignment vertical="top" wrapText="1"/>
    </xf>
    <xf numFmtId="0" fontId="8" fillId="0" borderId="28" xfId="5" applyFont="1" applyFill="1" applyBorder="1" applyAlignment="1">
      <alignment vertical="top" wrapText="1"/>
    </xf>
    <xf numFmtId="0" fontId="8" fillId="0" borderId="28" xfId="5" applyFont="1" applyFill="1" applyBorder="1" applyAlignment="1">
      <alignment horizontal="center" vertical="top" wrapText="1"/>
    </xf>
    <xf numFmtId="164" fontId="8" fillId="9" borderId="28" xfId="0" applyNumberFormat="1" applyFont="1" applyFill="1" applyBorder="1" applyAlignment="1">
      <alignment horizontal="center" vertical="center"/>
    </xf>
    <xf numFmtId="1" fontId="8" fillId="9" borderId="28" xfId="0" applyNumberFormat="1" applyFont="1" applyFill="1" applyBorder="1" applyAlignment="1">
      <alignment horizontal="center" vertical="center"/>
    </xf>
    <xf numFmtId="49" fontId="10" fillId="9" borderId="28" xfId="0" applyNumberFormat="1" applyFont="1" applyFill="1" applyBorder="1" applyAlignment="1">
      <alignment horizontal="left" vertical="center"/>
    </xf>
    <xf numFmtId="49" fontId="10" fillId="9" borderId="28" xfId="0" applyNumberFormat="1" applyFont="1" applyFill="1" applyBorder="1" applyAlignment="1">
      <alignment horizontal="center" vertical="center"/>
    </xf>
    <xf numFmtId="49" fontId="10" fillId="16" borderId="28" xfId="0" applyNumberFormat="1" applyFont="1" applyFill="1" applyBorder="1" applyAlignment="1">
      <alignment horizontal="center" vertical="center"/>
    </xf>
    <xf numFmtId="0" fontId="8" fillId="0" borderId="28" xfId="5" applyFont="1" applyFill="1" applyBorder="1" applyAlignment="1">
      <alignment horizontal="center" vertical="center" wrapText="1"/>
    </xf>
    <xf numFmtId="49" fontId="10" fillId="15" borderId="28" xfId="0" applyNumberFormat="1" applyFont="1" applyFill="1" applyBorder="1" applyAlignment="1">
      <alignment horizontal="center" vertical="center"/>
    </xf>
    <xf numFmtId="1" fontId="10" fillId="15" borderId="28" xfId="5" applyNumberFormat="1" applyFont="1" applyFill="1" applyBorder="1" applyAlignment="1">
      <alignment horizontal="center" vertical="top"/>
    </xf>
    <xf numFmtId="164" fontId="10" fillId="15" borderId="28" xfId="0" applyNumberFormat="1" applyFont="1" applyFill="1" applyBorder="1" applyAlignment="1">
      <alignment vertical="center"/>
    </xf>
    <xf numFmtId="164" fontId="10" fillId="15" borderId="28" xfId="0" applyNumberFormat="1" applyFont="1" applyFill="1" applyBorder="1" applyAlignment="1">
      <alignment horizontal="center" vertical="center"/>
    </xf>
    <xf numFmtId="49" fontId="10" fillId="15" borderId="28" xfId="0" applyNumberFormat="1" applyFont="1" applyFill="1" applyBorder="1" applyAlignment="1">
      <alignment vertical="center"/>
    </xf>
    <xf numFmtId="0" fontId="8" fillId="15" borderId="28" xfId="0" applyFont="1" applyFill="1" applyBorder="1" applyAlignment="1">
      <alignment vertical="top"/>
    </xf>
    <xf numFmtId="0" fontId="10" fillId="15" borderId="28" xfId="0" applyNumberFormat="1" applyFont="1" applyFill="1" applyBorder="1" applyAlignment="1">
      <alignment horizontal="center" vertical="center"/>
    </xf>
    <xf numFmtId="1" fontId="10" fillId="15" borderId="28" xfId="0" applyNumberFormat="1" applyFont="1" applyFill="1" applyBorder="1" applyAlignment="1">
      <alignment horizontal="center" vertical="top"/>
    </xf>
    <xf numFmtId="49" fontId="10" fillId="13" borderId="53" xfId="0" applyNumberFormat="1" applyFont="1" applyFill="1" applyBorder="1" applyAlignment="1">
      <alignment horizontal="center" vertical="top"/>
    </xf>
    <xf numFmtId="49" fontId="10" fillId="14" borderId="23" xfId="0" applyNumberFormat="1" applyFont="1" applyFill="1" applyBorder="1" applyAlignment="1">
      <alignment horizontal="center" vertical="top"/>
    </xf>
    <xf numFmtId="166" fontId="10" fillId="14" borderId="28" xfId="0" applyNumberFormat="1" applyFont="1" applyFill="1" applyBorder="1" applyAlignment="1">
      <alignment horizontal="center" vertical="top"/>
    </xf>
    <xf numFmtId="0" fontId="10" fillId="14" borderId="28" xfId="0" applyFont="1" applyFill="1" applyBorder="1" applyAlignment="1">
      <alignment horizontal="center" vertical="top"/>
    </xf>
    <xf numFmtId="0" fontId="10" fillId="14" borderId="53" xfId="0" applyFont="1" applyFill="1" applyBorder="1" applyAlignment="1">
      <alignment horizontal="center" vertical="top"/>
    </xf>
    <xf numFmtId="49" fontId="10" fillId="14" borderId="23" xfId="0" applyNumberFormat="1" applyFont="1" applyFill="1" applyBorder="1" applyAlignment="1">
      <alignment horizontal="right" vertical="top"/>
    </xf>
    <xf numFmtId="49" fontId="8" fillId="14" borderId="55" xfId="0" applyNumberFormat="1" applyFont="1" applyFill="1" applyBorder="1" applyAlignment="1">
      <alignment vertical="top"/>
    </xf>
    <xf numFmtId="49" fontId="8" fillId="14" borderId="23" xfId="0" applyNumberFormat="1" applyFont="1" applyFill="1" applyBorder="1" applyAlignment="1">
      <alignment horizontal="center" vertical="top"/>
    </xf>
    <xf numFmtId="4" fontId="10" fillId="14" borderId="28" xfId="0" applyNumberFormat="1" applyFont="1" applyFill="1" applyBorder="1" applyAlignment="1">
      <alignment horizontal="center" vertical="top"/>
    </xf>
    <xf numFmtId="49" fontId="8" fillId="14" borderId="53" xfId="0" applyNumberFormat="1" applyFont="1" applyFill="1" applyBorder="1" applyAlignment="1">
      <alignment horizontal="center" vertical="top"/>
    </xf>
    <xf numFmtId="49" fontId="8" fillId="14" borderId="69" xfId="0" applyNumberFormat="1" applyFont="1" applyFill="1" applyBorder="1" applyAlignment="1">
      <alignment horizontal="center" vertical="top"/>
    </xf>
    <xf numFmtId="49" fontId="8" fillId="14" borderId="69" xfId="0" applyNumberFormat="1" applyFont="1" applyFill="1" applyBorder="1" applyAlignment="1">
      <alignment vertical="top" wrapText="1"/>
    </xf>
    <xf numFmtId="49" fontId="32" fillId="14" borderId="69" xfId="0" applyNumberFormat="1" applyFont="1" applyFill="1" applyBorder="1" applyAlignment="1">
      <alignment horizontal="center" vertical="top"/>
    </xf>
    <xf numFmtId="49" fontId="8" fillId="14" borderId="70" xfId="0" applyNumberFormat="1" applyFont="1" applyFill="1" applyBorder="1" applyAlignment="1">
      <alignment horizontal="center" vertical="top"/>
    </xf>
    <xf numFmtId="49" fontId="10" fillId="15" borderId="23" xfId="0" applyNumberFormat="1" applyFont="1" applyFill="1" applyBorder="1" applyAlignment="1">
      <alignment horizontal="right" vertical="top"/>
    </xf>
    <xf numFmtId="49" fontId="10" fillId="13" borderId="23" xfId="0" applyNumberFormat="1" applyFont="1" applyFill="1" applyBorder="1" applyAlignment="1">
      <alignment horizontal="right" vertical="top"/>
    </xf>
    <xf numFmtId="0" fontId="8" fillId="13" borderId="28" xfId="0" applyFont="1" applyFill="1" applyBorder="1" applyAlignment="1">
      <alignment vertical="top"/>
    </xf>
    <xf numFmtId="49" fontId="10" fillId="13" borderId="28" xfId="0" applyNumberFormat="1" applyFont="1" applyFill="1" applyBorder="1" applyAlignment="1">
      <alignment horizontal="right" vertical="top"/>
    </xf>
    <xf numFmtId="167" fontId="8" fillId="9" borderId="1" xfId="0" applyNumberFormat="1" applyFont="1" applyFill="1" applyBorder="1" applyAlignment="1">
      <alignment vertical="center" wrapText="1"/>
    </xf>
    <xf numFmtId="49" fontId="8" fillId="9" borderId="1" xfId="0" applyNumberFormat="1" applyFont="1" applyFill="1" applyBorder="1" applyAlignment="1">
      <alignment vertical="center" wrapText="1"/>
    </xf>
    <xf numFmtId="0" fontId="8" fillId="9" borderId="1" xfId="0" applyFont="1" applyFill="1" applyBorder="1" applyAlignment="1">
      <alignment horizontal="center" vertical="center"/>
    </xf>
    <xf numFmtId="164" fontId="8" fillId="9" borderId="1" xfId="0" applyNumberFormat="1" applyFont="1" applyFill="1" applyBorder="1" applyAlignment="1">
      <alignment horizontal="center" vertical="center"/>
    </xf>
    <xf numFmtId="167" fontId="8" fillId="9" borderId="45" xfId="0" applyNumberFormat="1" applyFont="1" applyFill="1" applyBorder="1" applyAlignment="1">
      <alignment vertical="center" wrapText="1"/>
    </xf>
    <xf numFmtId="0" fontId="8" fillId="9" borderId="45" xfId="0" applyFont="1" applyFill="1" applyBorder="1" applyAlignment="1">
      <alignment horizontal="center" vertical="top"/>
    </xf>
    <xf numFmtId="0" fontId="8" fillId="9" borderId="45" xfId="0" applyFont="1" applyFill="1" applyBorder="1" applyAlignment="1">
      <alignment horizontal="center" vertical="top" wrapText="1"/>
    </xf>
    <xf numFmtId="49" fontId="8" fillId="9" borderId="45" xfId="0" applyNumberFormat="1" applyFont="1" applyFill="1" applyBorder="1" applyAlignment="1">
      <alignment vertical="center" wrapText="1"/>
    </xf>
    <xf numFmtId="0" fontId="8" fillId="9" borderId="45" xfId="0" applyFont="1" applyFill="1" applyBorder="1" applyAlignment="1">
      <alignment horizontal="center" vertical="center"/>
    </xf>
    <xf numFmtId="164" fontId="8" fillId="9" borderId="45" xfId="0" applyNumberFormat="1" applyFont="1" applyFill="1" applyBorder="1" applyAlignment="1">
      <alignment horizontal="center" vertical="center"/>
    </xf>
    <xf numFmtId="0" fontId="8" fillId="9" borderId="28" xfId="0" applyFont="1" applyFill="1" applyBorder="1" applyAlignment="1">
      <alignment horizontal="center" vertical="center" wrapText="1"/>
    </xf>
    <xf numFmtId="0" fontId="8" fillId="9" borderId="28" xfId="7" applyFont="1" applyFill="1" applyBorder="1" applyAlignment="1">
      <alignment horizontal="center" vertical="center"/>
    </xf>
    <xf numFmtId="1" fontId="8" fillId="9" borderId="28" xfId="0" applyNumberFormat="1" applyFont="1" applyFill="1" applyBorder="1" applyAlignment="1">
      <alignment horizontal="center" vertical="top"/>
    </xf>
    <xf numFmtId="164" fontId="10" fillId="11" borderId="28" xfId="0" applyNumberFormat="1" applyFont="1" applyFill="1" applyBorder="1" applyAlignment="1">
      <alignment horizontal="center" vertical="top"/>
    </xf>
    <xf numFmtId="2" fontId="10" fillId="10" borderId="28" xfId="0" applyNumberFormat="1" applyFont="1" applyFill="1" applyBorder="1" applyAlignment="1">
      <alignment horizontal="center" vertical="top" wrapText="1"/>
    </xf>
    <xf numFmtId="167" fontId="8" fillId="9" borderId="28" xfId="0" applyNumberFormat="1" applyFont="1" applyFill="1" applyBorder="1" applyAlignment="1">
      <alignment horizontal="center" vertical="center"/>
    </xf>
    <xf numFmtId="0" fontId="8" fillId="0" borderId="53" xfId="0" applyFont="1" applyBorder="1" applyAlignment="1">
      <alignment horizontal="center" vertical="top"/>
    </xf>
    <xf numFmtId="14" fontId="8" fillId="0" borderId="28" xfId="5" applyNumberFormat="1" applyFont="1" applyFill="1" applyBorder="1" applyAlignment="1">
      <alignment horizontal="center" vertical="top" wrapText="1"/>
    </xf>
    <xf numFmtId="0" fontId="10" fillId="15" borderId="53" xfId="0" applyFont="1" applyFill="1" applyBorder="1" applyAlignment="1">
      <alignment horizontal="center" vertical="top"/>
    </xf>
    <xf numFmtId="49" fontId="10" fillId="15" borderId="23" xfId="0" applyNumberFormat="1" applyFont="1" applyFill="1" applyBorder="1" applyAlignment="1">
      <alignment vertical="top"/>
    </xf>
    <xf numFmtId="49" fontId="10" fillId="15" borderId="23" xfId="0" applyNumberFormat="1" applyFont="1" applyFill="1" applyBorder="1" applyAlignment="1">
      <alignment horizontal="center" vertical="top"/>
    </xf>
    <xf numFmtId="4" fontId="10" fillId="15" borderId="23" xfId="0" applyNumberFormat="1" applyFont="1" applyFill="1" applyBorder="1" applyAlignment="1">
      <alignment horizontal="center" vertical="top"/>
    </xf>
    <xf numFmtId="49" fontId="10" fillId="15" borderId="53" xfId="0" applyNumberFormat="1" applyFont="1" applyFill="1" applyBorder="1" applyAlignment="1">
      <alignment horizontal="center" vertical="top"/>
    </xf>
    <xf numFmtId="49" fontId="10" fillId="15" borderId="69" xfId="0" applyNumberFormat="1" applyFont="1" applyFill="1" applyBorder="1" applyAlignment="1">
      <alignment vertical="top"/>
    </xf>
    <xf numFmtId="49" fontId="10" fillId="15" borderId="70" xfId="0" applyNumberFormat="1" applyFont="1" applyFill="1" applyBorder="1" applyAlignment="1">
      <alignment horizontal="center" vertical="top"/>
    </xf>
    <xf numFmtId="14" fontId="8" fillId="0" borderId="28" xfId="0" applyNumberFormat="1" applyFont="1" applyFill="1" applyBorder="1" applyAlignment="1">
      <alignment horizontal="center" vertical="top"/>
    </xf>
    <xf numFmtId="14" fontId="8" fillId="9" borderId="1" xfId="0" applyNumberFormat="1" applyFont="1" applyFill="1" applyBorder="1" applyAlignment="1">
      <alignment horizontal="center" vertical="top"/>
    </xf>
    <xf numFmtId="0" fontId="8" fillId="15" borderId="28" xfId="0" applyFont="1" applyFill="1" applyBorder="1" applyAlignment="1">
      <alignment horizontal="center" vertical="top"/>
    </xf>
    <xf numFmtId="164" fontId="10" fillId="14" borderId="28" xfId="0" applyNumberFormat="1" applyFont="1" applyFill="1" applyBorder="1" applyAlignment="1">
      <alignment horizontal="center" vertical="center"/>
    </xf>
    <xf numFmtId="164" fontId="10" fillId="14" borderId="28" xfId="0" applyNumberFormat="1" applyFont="1" applyFill="1" applyBorder="1" applyAlignment="1">
      <alignment horizontal="center" vertical="top" wrapText="1"/>
    </xf>
    <xf numFmtId="0" fontId="4" fillId="0" borderId="23" xfId="0" applyFont="1" applyFill="1" applyBorder="1" applyAlignment="1">
      <alignment vertical="top" wrapText="1"/>
    </xf>
    <xf numFmtId="0" fontId="8" fillId="0" borderId="28" xfId="0" applyFont="1" applyBorder="1" applyAlignment="1">
      <alignment horizontal="center" vertical="top"/>
    </xf>
    <xf numFmtId="0" fontId="4" fillId="9" borderId="1" xfId="0" applyFont="1" applyFill="1" applyBorder="1" applyAlignment="1">
      <alignment vertical="top" wrapText="1"/>
    </xf>
    <xf numFmtId="0" fontId="8" fillId="0" borderId="28" xfId="0" applyFont="1" applyBorder="1" applyAlignment="1">
      <alignment vertical="top" wrapText="1"/>
    </xf>
    <xf numFmtId="0" fontId="4" fillId="0" borderId="28" xfId="5" applyFont="1" applyFill="1" applyBorder="1" applyAlignment="1">
      <alignment horizontal="center" vertical="center" wrapText="1"/>
    </xf>
    <xf numFmtId="0" fontId="4" fillId="0" borderId="23" xfId="0" applyFont="1" applyFill="1" applyBorder="1" applyAlignment="1">
      <alignment vertical="top" wrapText="1"/>
    </xf>
    <xf numFmtId="0" fontId="29" fillId="0" borderId="0" xfId="0" applyFont="1" applyAlignment="1">
      <alignment horizontal="left" vertical="top" wrapText="1"/>
    </xf>
    <xf numFmtId="49" fontId="10" fillId="3" borderId="28" xfId="0" applyNumberFormat="1" applyFont="1" applyFill="1" applyBorder="1" applyAlignment="1">
      <alignment horizontal="center" vertical="center"/>
    </xf>
    <xf numFmtId="49" fontId="10" fillId="2" borderId="28" xfId="0" applyNumberFormat="1" applyFont="1" applyFill="1" applyBorder="1" applyAlignment="1">
      <alignment horizontal="center" vertical="center"/>
    </xf>
    <xf numFmtId="49" fontId="10" fillId="0" borderId="28" xfId="0" applyNumberFormat="1" applyFont="1" applyBorder="1" applyAlignment="1">
      <alignment horizontal="center" vertical="center"/>
    </xf>
    <xf numFmtId="0" fontId="8" fillId="9" borderId="28" xfId="0" applyFont="1" applyFill="1" applyBorder="1" applyAlignment="1">
      <alignment vertical="center" wrapText="1"/>
    </xf>
    <xf numFmtId="14" fontId="8" fillId="9" borderId="28" xfId="0" applyNumberFormat="1" applyFont="1" applyFill="1" applyBorder="1" applyAlignment="1">
      <alignment horizontal="center" vertical="top"/>
    </xf>
    <xf numFmtId="0" fontId="8" fillId="9" borderId="28" xfId="0" applyFont="1" applyFill="1" applyBorder="1" applyAlignment="1">
      <alignment horizontal="center" vertical="top"/>
    </xf>
    <xf numFmtId="0" fontId="8" fillId="9" borderId="28" xfId="0" applyFont="1" applyFill="1" applyBorder="1" applyAlignment="1">
      <alignment horizontal="center" vertical="top" wrapText="1"/>
    </xf>
    <xf numFmtId="164" fontId="8" fillId="9" borderId="28" xfId="0" applyNumberFormat="1" applyFont="1" applyFill="1" applyBorder="1" applyAlignment="1">
      <alignment vertical="center" wrapText="1"/>
    </xf>
    <xf numFmtId="0" fontId="8" fillId="9" borderId="28" xfId="0" applyFont="1" applyFill="1" applyBorder="1" applyAlignment="1">
      <alignment horizontal="center" vertical="center"/>
    </xf>
    <xf numFmtId="0" fontId="10" fillId="15" borderId="28" xfId="0" applyFont="1" applyFill="1" applyBorder="1" applyAlignment="1">
      <alignment horizontal="center" vertical="center" wrapText="1"/>
    </xf>
    <xf numFmtId="0" fontId="10" fillId="10" borderId="53" xfId="0" applyFont="1" applyFill="1" applyBorder="1" applyAlignment="1">
      <alignment horizontal="right" vertical="top" wrapText="1"/>
    </xf>
    <xf numFmtId="0" fontId="10" fillId="10" borderId="69" xfId="0" applyFont="1" applyFill="1" applyBorder="1" applyAlignment="1">
      <alignment horizontal="right" vertical="top" wrapText="1"/>
    </xf>
    <xf numFmtId="0" fontId="10" fillId="10" borderId="70" xfId="0" applyFont="1" applyFill="1" applyBorder="1" applyAlignment="1">
      <alignment horizontal="right" vertical="top" wrapText="1"/>
    </xf>
    <xf numFmtId="0" fontId="10" fillId="10" borderId="28" xfId="0" applyFont="1" applyFill="1" applyBorder="1" applyAlignment="1">
      <alignment horizontal="center" vertical="top"/>
    </xf>
    <xf numFmtId="0" fontId="15" fillId="0" borderId="0" xfId="0" applyFont="1" applyAlignment="1">
      <alignment horizontal="left" vertical="justify" wrapText="1"/>
    </xf>
    <xf numFmtId="164" fontId="8" fillId="9" borderId="28" xfId="0" applyNumberFormat="1" applyFont="1" applyFill="1" applyBorder="1" applyAlignment="1">
      <alignment horizontal="center" vertical="center"/>
    </xf>
    <xf numFmtId="0" fontId="8" fillId="9" borderId="1" xfId="0" applyFont="1" applyFill="1" applyBorder="1" applyAlignment="1">
      <alignment horizontal="center" vertical="center" wrapText="1"/>
    </xf>
    <xf numFmtId="0" fontId="8" fillId="9" borderId="23" xfId="0" applyFont="1" applyFill="1" applyBorder="1" applyAlignment="1">
      <alignment horizontal="center" vertical="center" wrapText="1"/>
    </xf>
    <xf numFmtId="1" fontId="8" fillId="9" borderId="1" xfId="0" applyNumberFormat="1" applyFont="1" applyFill="1" applyBorder="1" applyAlignment="1">
      <alignment horizontal="center" vertical="center"/>
    </xf>
    <xf numFmtId="1" fontId="8" fillId="9" borderId="23" xfId="0" applyNumberFormat="1" applyFont="1" applyFill="1" applyBorder="1" applyAlignment="1">
      <alignment horizontal="center" vertical="center"/>
    </xf>
    <xf numFmtId="164" fontId="8" fillId="9" borderId="1" xfId="0" applyNumberFormat="1" applyFont="1" applyFill="1" applyBorder="1" applyAlignment="1">
      <alignment horizontal="center" vertical="center"/>
    </xf>
    <xf numFmtId="164" fontId="8" fillId="9" borderId="45" xfId="0" applyNumberFormat="1" applyFont="1" applyFill="1" applyBorder="1" applyAlignment="1">
      <alignment horizontal="center" vertical="center"/>
    </xf>
    <xf numFmtId="164" fontId="8" fillId="9" borderId="23" xfId="0" applyNumberFormat="1" applyFont="1" applyFill="1" applyBorder="1" applyAlignment="1">
      <alignment horizontal="center" vertical="center"/>
    </xf>
    <xf numFmtId="49" fontId="10" fillId="15" borderId="53" xfId="0" applyNumberFormat="1" applyFont="1" applyFill="1" applyBorder="1" applyAlignment="1">
      <alignment horizontal="right" vertical="top"/>
    </xf>
    <xf numFmtId="49" fontId="10" fillId="15" borderId="69" xfId="0" applyNumberFormat="1" applyFont="1" applyFill="1" applyBorder="1" applyAlignment="1">
      <alignment horizontal="right" vertical="top"/>
    </xf>
    <xf numFmtId="49" fontId="10" fillId="15" borderId="70" xfId="0" applyNumberFormat="1" applyFont="1" applyFill="1" applyBorder="1" applyAlignment="1">
      <alignment horizontal="right" vertical="top"/>
    </xf>
    <xf numFmtId="0" fontId="10" fillId="11" borderId="53" xfId="0" applyFont="1" applyFill="1" applyBorder="1" applyAlignment="1">
      <alignment horizontal="center" vertical="center" wrapText="1"/>
    </xf>
    <xf numFmtId="0" fontId="10" fillId="11" borderId="69" xfId="0" applyFont="1" applyFill="1" applyBorder="1" applyAlignment="1">
      <alignment horizontal="center" vertical="center" wrapText="1"/>
    </xf>
    <xf numFmtId="0" fontId="10" fillId="11" borderId="70" xfId="0" applyFont="1" applyFill="1" applyBorder="1" applyAlignment="1">
      <alignment horizontal="center" vertical="center" wrapText="1"/>
    </xf>
    <xf numFmtId="49" fontId="10" fillId="11" borderId="53" xfId="0" applyNumberFormat="1" applyFont="1" applyFill="1" applyBorder="1" applyAlignment="1">
      <alignment horizontal="right" vertical="top"/>
    </xf>
    <xf numFmtId="49" fontId="10" fillId="11" borderId="69" xfId="0" applyNumberFormat="1" applyFont="1" applyFill="1" applyBorder="1" applyAlignment="1">
      <alignment horizontal="right" vertical="top"/>
    </xf>
    <xf numFmtId="49" fontId="10" fillId="11" borderId="70" xfId="0" applyNumberFormat="1" applyFont="1" applyFill="1" applyBorder="1" applyAlignment="1">
      <alignment horizontal="right" vertical="top"/>
    </xf>
    <xf numFmtId="0" fontId="8" fillId="9" borderId="28" xfId="0" applyFont="1" applyFill="1" applyBorder="1" applyAlignment="1">
      <alignment horizontal="center" vertical="center" wrapText="1"/>
    </xf>
    <xf numFmtId="1" fontId="8" fillId="9" borderId="28" xfId="0" applyNumberFormat="1" applyFont="1" applyFill="1" applyBorder="1" applyAlignment="1">
      <alignment horizontal="center" vertical="center"/>
    </xf>
    <xf numFmtId="2" fontId="8" fillId="9" borderId="28" xfId="0" applyNumberFormat="1" applyFont="1" applyFill="1" applyBorder="1" applyAlignment="1">
      <alignment horizontal="center" vertical="center"/>
    </xf>
    <xf numFmtId="0" fontId="10" fillId="2" borderId="28" xfId="0" applyFont="1" applyFill="1" applyBorder="1" applyAlignment="1">
      <alignment horizontal="left" vertical="center"/>
    </xf>
    <xf numFmtId="49" fontId="10" fillId="0" borderId="28" xfId="0" applyNumberFormat="1" applyFont="1" applyFill="1" applyBorder="1" applyAlignment="1">
      <alignment horizontal="center" vertical="center"/>
    </xf>
    <xf numFmtId="0" fontId="33" fillId="9" borderId="28" xfId="0" applyFont="1" applyFill="1" applyBorder="1" applyAlignment="1">
      <alignment vertical="center" wrapText="1"/>
    </xf>
    <xf numFmtId="1" fontId="8" fillId="9" borderId="28" xfId="0" applyNumberFormat="1" applyFont="1" applyFill="1" applyBorder="1" applyAlignment="1">
      <alignment horizontal="center" vertical="top"/>
    </xf>
    <xf numFmtId="1" fontId="8" fillId="9" borderId="1" xfId="0" applyNumberFormat="1" applyFont="1" applyFill="1" applyBorder="1" applyAlignment="1">
      <alignment horizontal="center" vertical="top"/>
    </xf>
    <xf numFmtId="1" fontId="8" fillId="9" borderId="23" xfId="0" applyNumberFormat="1" applyFont="1" applyFill="1" applyBorder="1" applyAlignment="1">
      <alignment horizontal="center" vertical="top"/>
    </xf>
    <xf numFmtId="0" fontId="8" fillId="9" borderId="45" xfId="0" applyFont="1" applyFill="1" applyBorder="1" applyAlignment="1">
      <alignment horizontal="center" vertical="center" wrapText="1"/>
    </xf>
    <xf numFmtId="1" fontId="8" fillId="9" borderId="45" xfId="0" applyNumberFormat="1" applyFont="1" applyFill="1" applyBorder="1" applyAlignment="1">
      <alignment horizontal="center" vertical="center"/>
    </xf>
    <xf numFmtId="0" fontId="10" fillId="2" borderId="28" xfId="7" applyFont="1" applyFill="1" applyBorder="1" applyAlignment="1">
      <alignment horizontal="left" vertical="center" wrapText="1"/>
    </xf>
    <xf numFmtId="0" fontId="8" fillId="9" borderId="28" xfId="0" applyFont="1" applyFill="1" applyBorder="1" applyAlignment="1">
      <alignment vertical="center"/>
    </xf>
    <xf numFmtId="0" fontId="8" fillId="9" borderId="28" xfId="7" applyFont="1" applyFill="1" applyBorder="1" applyAlignment="1">
      <alignment horizontal="center" vertical="center"/>
    </xf>
    <xf numFmtId="0" fontId="8" fillId="9" borderId="28" xfId="0" applyFont="1" applyFill="1" applyBorder="1" applyAlignment="1">
      <alignment vertical="top" wrapText="1"/>
    </xf>
    <xf numFmtId="1" fontId="8" fillId="9" borderId="28" xfId="0" applyNumberFormat="1" applyFont="1" applyFill="1" applyBorder="1" applyAlignment="1">
      <alignment vertical="center" wrapText="1"/>
    </xf>
    <xf numFmtId="49" fontId="8" fillId="9" borderId="28" xfId="0" applyNumberFormat="1" applyFont="1" applyFill="1" applyBorder="1" applyAlignment="1">
      <alignment vertical="center" wrapText="1"/>
    </xf>
    <xf numFmtId="49" fontId="10" fillId="3" borderId="1" xfId="0" applyNumberFormat="1" applyFont="1" applyFill="1" applyBorder="1" applyAlignment="1">
      <alignment horizontal="center" vertical="center"/>
    </xf>
    <xf numFmtId="49" fontId="10" fillId="3" borderId="45" xfId="0" applyNumberFormat="1" applyFont="1" applyFill="1" applyBorder="1" applyAlignment="1">
      <alignment horizontal="center" vertical="center"/>
    </xf>
    <xf numFmtId="49" fontId="10" fillId="3" borderId="23" xfId="0" applyNumberFormat="1" applyFont="1" applyFill="1" applyBorder="1" applyAlignment="1">
      <alignment horizontal="center" vertical="center"/>
    </xf>
    <xf numFmtId="49" fontId="10" fillId="2" borderId="1" xfId="0" applyNumberFormat="1" applyFont="1" applyFill="1" applyBorder="1" applyAlignment="1">
      <alignment horizontal="center" vertical="center"/>
    </xf>
    <xf numFmtId="49" fontId="10" fillId="2" borderId="45" xfId="0" applyNumberFormat="1" applyFont="1" applyFill="1" applyBorder="1" applyAlignment="1">
      <alignment horizontal="center" vertical="center"/>
    </xf>
    <xf numFmtId="49" fontId="10" fillId="2" borderId="23"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xf>
    <xf numFmtId="49" fontId="10" fillId="0" borderId="45" xfId="0" applyNumberFormat="1" applyFont="1" applyFill="1" applyBorder="1" applyAlignment="1">
      <alignment horizontal="center" vertical="center"/>
    </xf>
    <xf numFmtId="49" fontId="10" fillId="0" borderId="23" xfId="0" applyNumberFormat="1" applyFont="1" applyFill="1" applyBorder="1" applyAlignment="1">
      <alignment horizontal="center" vertical="center"/>
    </xf>
    <xf numFmtId="0" fontId="8" fillId="9" borderId="1" xfId="0" applyFont="1" applyFill="1" applyBorder="1" applyAlignment="1">
      <alignment vertical="center" wrapText="1"/>
    </xf>
    <xf numFmtId="0" fontId="8" fillId="9" borderId="45" xfId="0" applyFont="1" applyFill="1" applyBorder="1" applyAlignment="1">
      <alignment vertical="center" wrapText="1"/>
    </xf>
    <xf numFmtId="0" fontId="8" fillId="9" borderId="23" xfId="0" applyFont="1" applyFill="1" applyBorder="1" applyAlignment="1">
      <alignment vertical="center" wrapText="1"/>
    </xf>
    <xf numFmtId="14" fontId="8" fillId="9" borderId="1" xfId="0" applyNumberFormat="1" applyFont="1" applyFill="1" applyBorder="1" applyAlignment="1">
      <alignment horizontal="center" vertical="top"/>
    </xf>
    <xf numFmtId="14" fontId="8" fillId="9" borderId="45" xfId="0" applyNumberFormat="1" applyFont="1" applyFill="1" applyBorder="1" applyAlignment="1">
      <alignment horizontal="center" vertical="top"/>
    </xf>
    <xf numFmtId="14" fontId="8" fillId="9" borderId="23" xfId="0" applyNumberFormat="1" applyFont="1" applyFill="1" applyBorder="1" applyAlignment="1">
      <alignment horizontal="center" vertical="top"/>
    </xf>
    <xf numFmtId="0" fontId="8" fillId="9" borderId="1" xfId="0" applyFont="1" applyFill="1" applyBorder="1" applyAlignment="1">
      <alignment horizontal="center" vertical="top" wrapText="1"/>
    </xf>
    <xf numFmtId="0" fontId="8" fillId="9" borderId="45" xfId="0" applyFont="1" applyFill="1" applyBorder="1" applyAlignment="1">
      <alignment horizontal="center" vertical="top" wrapText="1"/>
    </xf>
    <xf numFmtId="0" fontId="8" fillId="9" borderId="23" xfId="0" applyFont="1" applyFill="1" applyBorder="1" applyAlignment="1">
      <alignment horizontal="center" vertical="top" wrapText="1"/>
    </xf>
    <xf numFmtId="164" fontId="8" fillId="9" borderId="1" xfId="0" applyNumberFormat="1" applyFont="1" applyFill="1" applyBorder="1" applyAlignment="1">
      <alignment vertical="center" wrapText="1"/>
    </xf>
    <xf numFmtId="164" fontId="8" fillId="9" borderId="45" xfId="0" applyNumberFormat="1" applyFont="1" applyFill="1" applyBorder="1" applyAlignment="1">
      <alignment vertical="center" wrapText="1"/>
    </xf>
    <xf numFmtId="164" fontId="8" fillId="9" borderId="23" xfId="0" applyNumberFormat="1" applyFont="1" applyFill="1" applyBorder="1" applyAlignment="1">
      <alignment vertical="center" wrapText="1"/>
    </xf>
    <xf numFmtId="0" fontId="8" fillId="9" borderId="1" xfId="0" applyFont="1" applyFill="1" applyBorder="1" applyAlignment="1">
      <alignment horizontal="center" vertical="center"/>
    </xf>
    <xf numFmtId="0" fontId="8" fillId="9" borderId="45" xfId="0" applyFont="1" applyFill="1" applyBorder="1" applyAlignment="1">
      <alignment horizontal="center" vertical="center"/>
    </xf>
    <xf numFmtId="0" fontId="8" fillId="9" borderId="23" xfId="0" applyFont="1" applyFill="1" applyBorder="1" applyAlignment="1">
      <alignment horizontal="center" vertical="center"/>
    </xf>
    <xf numFmtId="0" fontId="8" fillId="0" borderId="1" xfId="0" applyFont="1" applyFill="1" applyBorder="1" applyAlignment="1">
      <alignment vertical="center" wrapText="1"/>
    </xf>
    <xf numFmtId="0" fontId="8" fillId="0" borderId="23" xfId="0" applyFont="1" applyFill="1" applyBorder="1" applyAlignment="1">
      <alignment vertical="center" wrapText="1"/>
    </xf>
    <xf numFmtId="167" fontId="8" fillId="9" borderId="1" xfId="0" applyNumberFormat="1" applyFont="1" applyFill="1" applyBorder="1" applyAlignment="1">
      <alignment vertical="center" wrapText="1"/>
    </xf>
    <xf numFmtId="167" fontId="8" fillId="9" borderId="23" xfId="0" applyNumberFormat="1" applyFont="1" applyFill="1" applyBorder="1" applyAlignment="1">
      <alignment vertical="center" wrapText="1"/>
    </xf>
    <xf numFmtId="167" fontId="8" fillId="9" borderId="28" xfId="0" applyNumberFormat="1" applyFont="1" applyFill="1" applyBorder="1" applyAlignment="1">
      <alignment horizontal="center" vertical="center"/>
    </xf>
    <xf numFmtId="0" fontId="10" fillId="3" borderId="28"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0" fillId="0" borderId="28" xfId="0" applyNumberFormat="1" applyFont="1" applyBorder="1" applyAlignment="1">
      <alignment horizontal="center" vertical="center"/>
    </xf>
    <xf numFmtId="167" fontId="8" fillId="9" borderId="28" xfId="0" applyNumberFormat="1" applyFont="1" applyFill="1" applyBorder="1" applyAlignment="1">
      <alignment vertical="center" wrapText="1"/>
    </xf>
    <xf numFmtId="167" fontId="8" fillId="9" borderId="28" xfId="0" applyNumberFormat="1" applyFont="1" applyFill="1" applyBorder="1" applyAlignment="1">
      <alignment horizontal="center" vertical="center" wrapText="1"/>
    </xf>
    <xf numFmtId="164" fontId="10" fillId="15" borderId="28" xfId="0" applyNumberFormat="1" applyFont="1" applyFill="1" applyBorder="1" applyAlignment="1">
      <alignment vertical="center"/>
    </xf>
    <xf numFmtId="49" fontId="10" fillId="15" borderId="28" xfId="0" applyNumberFormat="1" applyFont="1" applyFill="1" applyBorder="1" applyAlignment="1">
      <alignment horizontal="right" vertical="top"/>
    </xf>
    <xf numFmtId="49" fontId="10" fillId="15" borderId="28" xfId="0" applyNumberFormat="1" applyFont="1" applyFill="1" applyBorder="1" applyAlignment="1">
      <alignment horizontal="center" vertical="top"/>
    </xf>
    <xf numFmtId="0" fontId="10" fillId="6" borderId="28" xfId="0" applyFont="1" applyFill="1" applyBorder="1" applyAlignment="1">
      <alignment horizontal="left" vertical="top" wrapText="1"/>
    </xf>
    <xf numFmtId="0" fontId="30" fillId="6" borderId="28" xfId="0" applyFont="1" applyFill="1" applyBorder="1" applyAlignment="1">
      <alignment horizontal="left" vertical="top" wrapText="1"/>
    </xf>
    <xf numFmtId="0" fontId="10" fillId="3" borderId="28" xfId="0" applyFont="1" applyFill="1" applyBorder="1" applyAlignment="1">
      <alignment horizontal="left" vertical="top" wrapText="1"/>
    </xf>
    <xf numFmtId="0" fontId="10" fillId="13" borderId="53" xfId="0" applyFont="1" applyFill="1" applyBorder="1" applyAlignment="1">
      <alignment horizontal="left" vertical="top" wrapText="1"/>
    </xf>
    <xf numFmtId="0" fontId="10" fillId="13" borderId="69" xfId="0" applyFont="1" applyFill="1" applyBorder="1" applyAlignment="1">
      <alignment horizontal="left" vertical="top" wrapText="1"/>
    </xf>
    <xf numFmtId="0" fontId="10" fillId="13" borderId="70" xfId="0" applyFont="1" applyFill="1" applyBorder="1" applyAlignment="1">
      <alignment horizontal="left" vertical="top" wrapText="1"/>
    </xf>
    <xf numFmtId="0" fontId="10" fillId="0" borderId="28" xfId="0" applyFont="1" applyBorder="1" applyAlignment="1">
      <alignment horizontal="center" vertical="top"/>
    </xf>
    <xf numFmtId="49" fontId="10" fillId="3" borderId="70" xfId="0" applyNumberFormat="1" applyFont="1" applyFill="1" applyBorder="1" applyAlignment="1">
      <alignment horizontal="center" vertical="top"/>
    </xf>
    <xf numFmtId="49" fontId="10" fillId="13" borderId="28" xfId="0" applyNumberFormat="1" applyFont="1" applyFill="1" applyBorder="1" applyAlignment="1">
      <alignment horizontal="center" vertical="top"/>
    </xf>
    <xf numFmtId="164" fontId="8" fillId="0" borderId="28" xfId="0" applyNumberFormat="1" applyFont="1" applyFill="1" applyBorder="1" applyAlignment="1">
      <alignment vertical="center" wrapText="1"/>
    </xf>
    <xf numFmtId="0" fontId="8" fillId="0" borderId="28" xfId="0" applyFont="1" applyBorder="1" applyAlignment="1">
      <alignment horizontal="center" vertical="center"/>
    </xf>
    <xf numFmtId="14" fontId="8" fillId="0" borderId="28" xfId="0" applyNumberFormat="1" applyFont="1" applyBorder="1" applyAlignment="1">
      <alignment horizontal="center" vertical="top"/>
    </xf>
    <xf numFmtId="0" fontId="8" fillId="0" borderId="28" xfId="0" applyFont="1" applyBorder="1" applyAlignment="1">
      <alignment horizontal="center" vertical="top" wrapText="1"/>
    </xf>
    <xf numFmtId="164" fontId="38" fillId="14" borderId="28" xfId="5" applyNumberFormat="1" applyFont="1" applyFill="1" applyBorder="1" applyAlignment="1">
      <alignment horizontal="center" vertical="top"/>
    </xf>
    <xf numFmtId="0" fontId="10" fillId="7" borderId="53" xfId="5" applyFont="1" applyBorder="1" applyAlignment="1">
      <alignment horizontal="left" vertical="top" wrapText="1"/>
    </xf>
    <xf numFmtId="0" fontId="10" fillId="7" borderId="69" xfId="5" applyFont="1" applyBorder="1" applyAlignment="1">
      <alignment horizontal="left" vertical="top" wrapText="1"/>
    </xf>
    <xf numFmtId="0" fontId="10" fillId="7" borderId="70" xfId="5" applyFont="1" applyBorder="1" applyAlignment="1">
      <alignment horizontal="left" vertical="top" wrapText="1"/>
    </xf>
    <xf numFmtId="0" fontId="10" fillId="15" borderId="28" xfId="5" applyFont="1" applyFill="1" applyBorder="1" applyAlignment="1">
      <alignment horizontal="right" vertical="top" wrapText="1"/>
    </xf>
    <xf numFmtId="0" fontId="37" fillId="15" borderId="28" xfId="5" applyFont="1" applyFill="1" applyBorder="1" applyAlignment="1">
      <alignment horizontal="right" vertical="top" wrapText="1"/>
    </xf>
    <xf numFmtId="164" fontId="38" fillId="15" borderId="28" xfId="5" applyNumberFormat="1" applyFont="1" applyFill="1" applyBorder="1" applyAlignment="1">
      <alignment horizontal="center" vertical="top"/>
    </xf>
    <xf numFmtId="164" fontId="10" fillId="2" borderId="28" xfId="0" applyNumberFormat="1" applyFont="1" applyFill="1" applyBorder="1" applyAlignment="1">
      <alignment horizontal="left" vertical="center" wrapText="1"/>
    </xf>
    <xf numFmtId="49" fontId="10" fillId="9" borderId="28" xfId="0" applyNumberFormat="1" applyFont="1" applyFill="1" applyBorder="1" applyAlignment="1">
      <alignment horizontal="center" vertical="center"/>
    </xf>
    <xf numFmtId="49" fontId="10" fillId="16" borderId="28" xfId="0" applyNumberFormat="1" applyFont="1" applyFill="1" applyBorder="1" applyAlignment="1">
      <alignment horizontal="center" vertical="center"/>
    </xf>
    <xf numFmtId="49" fontId="10" fillId="13" borderId="28" xfId="0" applyNumberFormat="1" applyFont="1" applyFill="1" applyBorder="1" applyAlignment="1">
      <alignment horizontal="center" vertical="center"/>
    </xf>
    <xf numFmtId="0" fontId="8" fillId="0" borderId="28" xfId="0" applyFont="1" applyFill="1" applyBorder="1" applyAlignment="1">
      <alignment vertical="center" wrapText="1"/>
    </xf>
    <xf numFmtId="14" fontId="8" fillId="0" borderId="28" xfId="0" applyNumberFormat="1" applyFont="1" applyBorder="1" applyAlignment="1">
      <alignment horizontal="center" vertical="center"/>
    </xf>
    <xf numFmtId="0" fontId="8" fillId="0" borderId="28" xfId="0" applyFont="1" applyBorder="1" applyAlignment="1">
      <alignment horizontal="center" vertical="top"/>
    </xf>
    <xf numFmtId="164" fontId="8" fillId="9" borderId="28" xfId="0" applyNumberFormat="1" applyFont="1" applyFill="1" applyBorder="1" applyAlignment="1">
      <alignment horizontal="center" vertical="center" wrapText="1"/>
    </xf>
    <xf numFmtId="0" fontId="8" fillId="0" borderId="28" xfId="0" applyFont="1" applyBorder="1" applyAlignment="1">
      <alignment vertical="top" wrapText="1"/>
    </xf>
    <xf numFmtId="1" fontId="8" fillId="9" borderId="28" xfId="6" applyNumberFormat="1" applyFont="1" applyFill="1" applyBorder="1" applyAlignment="1">
      <alignment horizontal="center" vertical="center"/>
    </xf>
    <xf numFmtId="0" fontId="8" fillId="0" borderId="28" xfId="0" applyFont="1" applyBorder="1" applyAlignment="1">
      <alignment horizontal="center" vertical="center" wrapText="1"/>
    </xf>
    <xf numFmtId="164" fontId="8" fillId="0" borderId="74" xfId="0" applyNumberFormat="1" applyFont="1" applyFill="1" applyBorder="1" applyAlignment="1">
      <alignment vertical="center" wrapText="1"/>
    </xf>
    <xf numFmtId="164" fontId="8" fillId="0" borderId="34" xfId="0" applyNumberFormat="1" applyFont="1" applyFill="1" applyBorder="1" applyAlignment="1">
      <alignment vertical="center" wrapText="1"/>
    </xf>
    <xf numFmtId="164" fontId="8" fillId="0" borderId="21" xfId="0" applyNumberFormat="1" applyFont="1" applyFill="1" applyBorder="1" applyAlignment="1">
      <alignment vertical="center" wrapText="1"/>
    </xf>
    <xf numFmtId="0" fontId="10" fillId="0" borderId="53" xfId="0" applyFont="1" applyBorder="1" applyAlignment="1">
      <alignment horizontal="center" vertical="top"/>
    </xf>
    <xf numFmtId="0" fontId="4" fillId="0" borderId="45" xfId="0" applyFont="1" applyFill="1" applyBorder="1" applyAlignment="1">
      <alignment vertical="center" wrapText="1"/>
    </xf>
    <xf numFmtId="0" fontId="4" fillId="0" borderId="23" xfId="0" applyFont="1" applyFill="1" applyBorder="1" applyAlignment="1">
      <alignment vertical="center" wrapText="1"/>
    </xf>
    <xf numFmtId="0" fontId="8" fillId="0" borderId="1" xfId="0" applyFont="1" applyFill="1" applyBorder="1" applyAlignment="1">
      <alignment horizontal="center" vertical="top" wrapText="1"/>
    </xf>
    <xf numFmtId="0" fontId="8" fillId="0" borderId="45" xfId="0" applyFont="1" applyFill="1" applyBorder="1" applyAlignment="1">
      <alignment horizontal="center" vertical="top" wrapText="1"/>
    </xf>
    <xf numFmtId="0" fontId="8" fillId="0" borderId="23" xfId="0" applyFont="1" applyFill="1" applyBorder="1" applyAlignment="1">
      <alignment horizontal="center" vertical="top" wrapText="1"/>
    </xf>
    <xf numFmtId="0" fontId="10" fillId="2" borderId="53" xfId="0" applyFont="1" applyFill="1" applyBorder="1" applyAlignment="1">
      <alignment horizontal="left" vertical="top" wrapText="1"/>
    </xf>
    <xf numFmtId="0" fontId="10" fillId="2" borderId="69" xfId="0" applyFont="1" applyFill="1" applyBorder="1" applyAlignment="1">
      <alignment horizontal="left" vertical="top" wrapText="1"/>
    </xf>
    <xf numFmtId="0" fontId="10" fillId="2" borderId="70" xfId="0" applyFont="1" applyFill="1" applyBorder="1" applyAlignment="1">
      <alignment horizontal="left" vertical="top" wrapText="1"/>
    </xf>
    <xf numFmtId="0" fontId="4" fillId="0" borderId="1" xfId="0" applyFont="1" applyFill="1" applyBorder="1" applyAlignment="1">
      <alignment vertical="top" wrapText="1"/>
    </xf>
    <xf numFmtId="0" fontId="4" fillId="0" borderId="45" xfId="0" applyFont="1" applyFill="1" applyBorder="1" applyAlignment="1">
      <alignment vertical="top" wrapText="1"/>
    </xf>
    <xf numFmtId="0" fontId="4" fillId="0" borderId="23" xfId="0" applyFont="1" applyFill="1" applyBorder="1" applyAlignment="1">
      <alignment vertical="top" wrapText="1"/>
    </xf>
    <xf numFmtId="164" fontId="8" fillId="0" borderId="1" xfId="0" applyNumberFormat="1" applyFont="1" applyFill="1" applyBorder="1" applyAlignment="1">
      <alignment horizontal="center" vertical="top" wrapText="1"/>
    </xf>
    <xf numFmtId="164" fontId="8" fillId="0" borderId="45" xfId="0" applyNumberFormat="1" applyFont="1" applyFill="1" applyBorder="1" applyAlignment="1">
      <alignment horizontal="center" vertical="top" wrapText="1"/>
    </xf>
    <xf numFmtId="164" fontId="8" fillId="0" borderId="23" xfId="0" applyNumberFormat="1" applyFont="1" applyFill="1" applyBorder="1" applyAlignment="1">
      <alignment horizontal="center" vertical="top" wrapText="1"/>
    </xf>
    <xf numFmtId="0" fontId="3" fillId="14" borderId="53" xfId="5" applyFont="1" applyFill="1" applyBorder="1" applyAlignment="1">
      <alignment horizontal="right" vertical="top" wrapText="1"/>
    </xf>
    <xf numFmtId="0" fontId="36" fillId="14" borderId="70" xfId="5" applyFont="1" applyFill="1" applyBorder="1" applyAlignment="1">
      <alignment horizontal="right" vertical="top" wrapText="1"/>
    </xf>
    <xf numFmtId="0" fontId="3" fillId="0" borderId="1" xfId="0" applyFont="1" applyBorder="1" applyAlignment="1">
      <alignment horizontal="center" vertical="top" wrapText="1"/>
    </xf>
    <xf numFmtId="0" fontId="3" fillId="0" borderId="45" xfId="0" applyFont="1" applyBorder="1" applyAlignment="1">
      <alignment horizontal="center" vertical="top" wrapText="1"/>
    </xf>
    <xf numFmtId="0" fontId="3" fillId="0" borderId="23" xfId="0" applyFont="1" applyBorder="1" applyAlignment="1">
      <alignment horizontal="center" vertical="top" wrapText="1"/>
    </xf>
    <xf numFmtId="0" fontId="31" fillId="13" borderId="69" xfId="0" applyFont="1" applyFill="1" applyBorder="1" applyAlignment="1">
      <alignment horizontal="left" vertical="top" wrapText="1"/>
    </xf>
    <xf numFmtId="0" fontId="31" fillId="13" borderId="70" xfId="0" applyFont="1" applyFill="1" applyBorder="1" applyAlignment="1">
      <alignment horizontal="left" vertical="top" wrapText="1"/>
    </xf>
    <xf numFmtId="49" fontId="10" fillId="15" borderId="69" xfId="0" applyNumberFormat="1" applyFont="1" applyFill="1" applyBorder="1" applyAlignment="1">
      <alignment horizontal="center" vertical="top"/>
    </xf>
    <xf numFmtId="49" fontId="10" fillId="15" borderId="70" xfId="0" applyNumberFormat="1" applyFont="1" applyFill="1" applyBorder="1" applyAlignment="1">
      <alignment horizontal="center" vertical="top"/>
    </xf>
    <xf numFmtId="49" fontId="10" fillId="15" borderId="53" xfId="0" applyNumberFormat="1" applyFont="1" applyFill="1" applyBorder="1" applyAlignment="1">
      <alignment horizontal="center" vertical="top"/>
    </xf>
    <xf numFmtId="0" fontId="6" fillId="0" borderId="73" xfId="0" applyFont="1" applyFill="1" applyBorder="1" applyAlignment="1">
      <alignment horizontal="center" vertical="top" wrapText="1"/>
    </xf>
    <xf numFmtId="0" fontId="6" fillId="0" borderId="72" xfId="0" applyFont="1" applyFill="1" applyBorder="1" applyAlignment="1">
      <alignment horizontal="center" vertical="top" wrapText="1"/>
    </xf>
    <xf numFmtId="0" fontId="8" fillId="0" borderId="48" xfId="0" applyFont="1" applyFill="1" applyBorder="1" applyAlignment="1">
      <alignment horizontal="center" vertical="top" wrapText="1"/>
    </xf>
    <xf numFmtId="0" fontId="8" fillId="0" borderId="1" xfId="0" applyFont="1" applyFill="1" applyBorder="1" applyAlignment="1">
      <alignment vertical="top" wrapText="1"/>
    </xf>
    <xf numFmtId="0" fontId="8" fillId="0" borderId="45" xfId="0" applyFont="1" applyFill="1" applyBorder="1" applyAlignment="1">
      <alignment vertical="top" wrapText="1"/>
    </xf>
    <xf numFmtId="0" fontId="8" fillId="0" borderId="23" xfId="0" applyFont="1" applyFill="1" applyBorder="1" applyAlignment="1">
      <alignment vertical="top" wrapText="1"/>
    </xf>
    <xf numFmtId="164" fontId="8" fillId="0" borderId="1" xfId="0" applyNumberFormat="1" applyFont="1" applyFill="1" applyBorder="1" applyAlignment="1">
      <alignment horizontal="center" vertical="top"/>
    </xf>
    <xf numFmtId="164" fontId="8" fillId="0" borderId="45" xfId="0" applyNumberFormat="1" applyFont="1" applyFill="1" applyBorder="1" applyAlignment="1">
      <alignment horizontal="center" vertical="top"/>
    </xf>
    <xf numFmtId="164" fontId="8" fillId="0" borderId="23" xfId="0" applyNumberFormat="1" applyFont="1" applyFill="1" applyBorder="1" applyAlignment="1">
      <alignment horizontal="center" vertical="top"/>
    </xf>
    <xf numFmtId="164" fontId="8" fillId="0" borderId="1" xfId="0" applyNumberFormat="1" applyFont="1" applyFill="1" applyBorder="1" applyAlignment="1">
      <alignment vertical="top"/>
    </xf>
    <xf numFmtId="164" fontId="8" fillId="0" borderId="45" xfId="0" applyNumberFormat="1" applyFont="1" applyFill="1" applyBorder="1" applyAlignment="1">
      <alignment vertical="top"/>
    </xf>
    <xf numFmtId="164" fontId="8" fillId="0" borderId="23" xfId="0" applyNumberFormat="1" applyFont="1" applyFill="1" applyBorder="1" applyAlignment="1">
      <alignment vertical="top"/>
    </xf>
    <xf numFmtId="0" fontId="10" fillId="0" borderId="1" xfId="0" applyFont="1" applyBorder="1" applyAlignment="1">
      <alignment horizontal="center" vertical="top"/>
    </xf>
    <xf numFmtId="0" fontId="10" fillId="0" borderId="45" xfId="0" applyFont="1" applyBorder="1" applyAlignment="1">
      <alignment horizontal="center" vertical="top"/>
    </xf>
    <xf numFmtId="0" fontId="10" fillId="0" borderId="23" xfId="0" applyFont="1" applyBorder="1" applyAlignment="1">
      <alignment horizontal="center" vertical="top"/>
    </xf>
    <xf numFmtId="49" fontId="4" fillId="3" borderId="1" xfId="0" applyNumberFormat="1" applyFont="1" applyFill="1" applyBorder="1" applyAlignment="1">
      <alignment horizontal="center" vertical="top"/>
    </xf>
    <xf numFmtId="49" fontId="4" fillId="3" borderId="45" xfId="0" applyNumberFormat="1" applyFont="1" applyFill="1" applyBorder="1" applyAlignment="1">
      <alignment horizontal="center" vertical="top"/>
    </xf>
    <xf numFmtId="49" fontId="4" fillId="3" borderId="23" xfId="0" applyNumberFormat="1" applyFont="1" applyFill="1" applyBorder="1" applyAlignment="1">
      <alignment horizontal="center" vertical="top"/>
    </xf>
    <xf numFmtId="49" fontId="4" fillId="2" borderId="1" xfId="0" applyNumberFormat="1" applyFont="1" applyFill="1" applyBorder="1" applyAlignment="1">
      <alignment horizontal="center" vertical="top"/>
    </xf>
    <xf numFmtId="49" fontId="4" fillId="2" borderId="45" xfId="0" applyNumberFormat="1" applyFont="1" applyFill="1" applyBorder="1" applyAlignment="1">
      <alignment horizontal="center" vertical="top"/>
    </xf>
    <xf numFmtId="49" fontId="4" fillId="2" borderId="23" xfId="0" applyNumberFormat="1" applyFont="1" applyFill="1" applyBorder="1" applyAlignment="1">
      <alignment horizontal="center" vertical="top"/>
    </xf>
    <xf numFmtId="49" fontId="3" fillId="3" borderId="1" xfId="0" applyNumberFormat="1" applyFont="1" applyFill="1" applyBorder="1" applyAlignment="1">
      <alignment horizontal="center" vertical="top" wrapText="1"/>
    </xf>
    <xf numFmtId="49" fontId="3" fillId="3" borderId="23" xfId="0" applyNumberFormat="1" applyFont="1" applyFill="1" applyBorder="1" applyAlignment="1">
      <alignment horizontal="center" vertical="top" wrapText="1"/>
    </xf>
    <xf numFmtId="49" fontId="3" fillId="13" borderId="1" xfId="0" applyNumberFormat="1" applyFont="1" applyFill="1" applyBorder="1" applyAlignment="1">
      <alignment horizontal="center" vertical="top" wrapText="1"/>
    </xf>
    <xf numFmtId="49" fontId="3" fillId="13" borderId="23" xfId="0" applyNumberFormat="1" applyFont="1" applyFill="1" applyBorder="1" applyAlignment="1">
      <alignment horizontal="center" vertical="top" wrapText="1"/>
    </xf>
    <xf numFmtId="0" fontId="4" fillId="9" borderId="1" xfId="0" applyFont="1" applyFill="1" applyBorder="1" applyAlignment="1">
      <alignment vertical="top" wrapText="1"/>
    </xf>
    <xf numFmtId="0" fontId="4" fillId="9" borderId="23" xfId="0" applyFont="1" applyFill="1" applyBorder="1" applyAlignment="1">
      <alignment vertical="top" wrapText="1"/>
    </xf>
    <xf numFmtId="14" fontId="4" fillId="0" borderId="1" xfId="0" applyNumberFormat="1" applyFont="1" applyFill="1" applyBorder="1" applyAlignment="1">
      <alignment horizontal="center" vertical="top" wrapText="1"/>
    </xf>
    <xf numFmtId="14" fontId="4" fillId="0" borderId="23" xfId="0" applyNumberFormat="1" applyFont="1" applyFill="1" applyBorder="1" applyAlignment="1">
      <alignment horizontal="center" vertical="top" wrapText="1"/>
    </xf>
    <xf numFmtId="49" fontId="4" fillId="9" borderId="1" xfId="0" applyNumberFormat="1" applyFont="1" applyFill="1" applyBorder="1" applyAlignment="1">
      <alignment horizontal="center" vertical="top" wrapText="1"/>
    </xf>
    <xf numFmtId="49" fontId="4" fillId="9" borderId="23" xfId="0" applyNumberFormat="1" applyFont="1" applyFill="1" applyBorder="1" applyAlignment="1">
      <alignment horizontal="center" vertical="top" wrapText="1"/>
    </xf>
    <xf numFmtId="49" fontId="4" fillId="9" borderId="1" xfId="0" applyNumberFormat="1" applyFont="1" applyFill="1" applyBorder="1" applyAlignment="1">
      <alignment vertical="top" wrapText="1"/>
    </xf>
    <xf numFmtId="49" fontId="4" fillId="9" borderId="23" xfId="0" applyNumberFormat="1" applyFont="1" applyFill="1" applyBorder="1" applyAlignment="1">
      <alignment vertical="top" wrapText="1"/>
    </xf>
    <xf numFmtId="49" fontId="10" fillId="14" borderId="28" xfId="0" applyNumberFormat="1" applyFont="1" applyFill="1" applyBorder="1" applyAlignment="1">
      <alignment horizontal="right" vertical="top"/>
    </xf>
    <xf numFmtId="49" fontId="10" fillId="14" borderId="28" xfId="0" applyNumberFormat="1" applyFont="1" applyFill="1" applyBorder="1" applyAlignment="1">
      <alignment horizontal="center" vertical="top"/>
    </xf>
    <xf numFmtId="49" fontId="10" fillId="2" borderId="53" xfId="0" applyNumberFormat="1" applyFont="1" applyFill="1" applyBorder="1" applyAlignment="1">
      <alignment horizontal="left" vertical="top" wrapText="1"/>
    </xf>
    <xf numFmtId="0" fontId="0" fillId="0" borderId="69" xfId="0" applyBorder="1" applyAlignment="1">
      <alignment horizontal="left" vertical="top" wrapText="1"/>
    </xf>
    <xf numFmtId="0" fontId="0" fillId="0" borderId="70" xfId="0" applyBorder="1" applyAlignment="1">
      <alignment horizontal="left" vertical="top" wrapText="1"/>
    </xf>
    <xf numFmtId="0" fontId="4" fillId="0" borderId="1" xfId="0" applyFont="1" applyFill="1" applyBorder="1" applyAlignment="1">
      <alignment vertical="center" wrapText="1"/>
    </xf>
    <xf numFmtId="0" fontId="8" fillId="0" borderId="1" xfId="0" applyFont="1" applyBorder="1" applyAlignment="1">
      <alignment vertical="top" wrapText="1"/>
    </xf>
    <xf numFmtId="0" fontId="8" fillId="0" borderId="45" xfId="0" applyFont="1" applyBorder="1" applyAlignment="1">
      <alignment vertical="top" wrapText="1"/>
    </xf>
    <xf numFmtId="0" fontId="8" fillId="0" borderId="23" xfId="0" applyFont="1" applyBorder="1" applyAlignment="1">
      <alignment vertical="top" wrapText="1"/>
    </xf>
    <xf numFmtId="0" fontId="8" fillId="0" borderId="1" xfId="0" applyFont="1" applyBorder="1" applyAlignment="1">
      <alignment horizontal="center" vertical="top" wrapText="1"/>
    </xf>
    <xf numFmtId="0" fontId="8" fillId="0" borderId="45" xfId="0" applyFont="1" applyBorder="1" applyAlignment="1">
      <alignment horizontal="center" vertical="top" wrapText="1"/>
    </xf>
    <xf numFmtId="0" fontId="8" fillId="0" borderId="23" xfId="0" applyFont="1" applyBorder="1" applyAlignment="1">
      <alignment horizontal="center" vertical="top" wrapText="1"/>
    </xf>
    <xf numFmtId="49" fontId="10" fillId="2" borderId="1" xfId="0" applyNumberFormat="1" applyFont="1" applyFill="1" applyBorder="1" applyAlignment="1">
      <alignment horizontal="center" vertical="top" wrapText="1"/>
    </xf>
    <xf numFmtId="49" fontId="10" fillId="2" borderId="23" xfId="0" applyNumberFormat="1" applyFont="1" applyFill="1" applyBorder="1" applyAlignment="1">
      <alignment horizontal="center" vertical="top" wrapText="1"/>
    </xf>
    <xf numFmtId="49" fontId="10" fillId="3" borderId="1" xfId="0" applyNumberFormat="1" applyFont="1" applyFill="1" applyBorder="1" applyAlignment="1">
      <alignment horizontal="center" vertical="top" wrapText="1"/>
    </xf>
    <xf numFmtId="49" fontId="10" fillId="3" borderId="23" xfId="0" applyNumberFormat="1" applyFont="1" applyFill="1" applyBorder="1" applyAlignment="1">
      <alignment horizontal="center" vertical="top" wrapText="1"/>
    </xf>
    <xf numFmtId="49" fontId="8" fillId="0" borderId="1" xfId="0" applyNumberFormat="1" applyFont="1" applyBorder="1" applyAlignment="1">
      <alignment horizontal="center" vertical="top" wrapText="1"/>
    </xf>
    <xf numFmtId="49" fontId="8" fillId="0" borderId="23" xfId="0" applyNumberFormat="1" applyFont="1" applyBorder="1" applyAlignment="1">
      <alignment horizontal="center" vertical="top" wrapText="1"/>
    </xf>
    <xf numFmtId="0" fontId="9" fillId="0" borderId="28" xfId="0" applyFont="1" applyBorder="1" applyAlignment="1">
      <alignment horizontal="center" vertical="center" textRotation="90" wrapText="1"/>
    </xf>
    <xf numFmtId="0" fontId="9" fillId="0" borderId="28" xfId="0" applyNumberFormat="1" applyFont="1" applyBorder="1" applyAlignment="1">
      <alignment horizontal="center" vertical="center" wrapText="1"/>
    </xf>
    <xf numFmtId="0" fontId="9" fillId="0" borderId="28" xfId="0" applyFont="1" applyBorder="1" applyAlignment="1">
      <alignment horizontal="center" vertical="center"/>
    </xf>
    <xf numFmtId="0" fontId="21" fillId="0" borderId="0" xfId="0" applyFont="1" applyAlignment="1">
      <alignment horizontal="center" vertical="top"/>
    </xf>
    <xf numFmtId="0" fontId="9" fillId="0" borderId="1"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23" xfId="0" applyFont="1" applyBorder="1" applyAlignment="1">
      <alignment horizontal="center" vertical="center" wrapText="1"/>
    </xf>
    <xf numFmtId="49" fontId="4" fillId="9" borderId="45" xfId="0" applyNumberFormat="1" applyFont="1" applyFill="1" applyBorder="1" applyAlignment="1">
      <alignment vertical="top" wrapText="1"/>
    </xf>
    <xf numFmtId="0" fontId="20" fillId="0" borderId="0" xfId="0" applyFont="1" applyAlignment="1">
      <alignment horizontal="left" vertical="top" wrapText="1"/>
    </xf>
    <xf numFmtId="0" fontId="21" fillId="0" borderId="0" xfId="0" applyFont="1" applyAlignment="1">
      <alignment horizontal="center" vertical="top" wrapText="1"/>
    </xf>
    <xf numFmtId="49" fontId="10" fillId="2" borderId="69" xfId="0" applyNumberFormat="1" applyFont="1" applyFill="1" applyBorder="1" applyAlignment="1">
      <alignment horizontal="left" vertical="top" wrapText="1"/>
    </xf>
    <xf numFmtId="49" fontId="10" fillId="2" borderId="70" xfId="0" applyNumberFormat="1" applyFont="1" applyFill="1" applyBorder="1" applyAlignment="1">
      <alignment horizontal="left" vertical="top" wrapText="1"/>
    </xf>
    <xf numFmtId="49" fontId="10" fillId="13" borderId="53" xfId="0" applyNumberFormat="1" applyFont="1" applyFill="1" applyBorder="1" applyAlignment="1">
      <alignment horizontal="left" vertical="top" wrapText="1"/>
    </xf>
    <xf numFmtId="0" fontId="0" fillId="0" borderId="69" xfId="0" applyBorder="1"/>
    <xf numFmtId="0" fontId="0" fillId="0" borderId="70" xfId="0" applyBorder="1"/>
    <xf numFmtId="49" fontId="10" fillId="13" borderId="28" xfId="0" applyNumberFormat="1" applyFont="1" applyFill="1" applyBorder="1" applyAlignment="1">
      <alignment horizontal="center" vertical="top" wrapText="1"/>
    </xf>
    <xf numFmtId="49" fontId="3" fillId="13" borderId="1" xfId="0" applyNumberFormat="1" applyFont="1" applyFill="1" applyBorder="1" applyAlignment="1">
      <alignment horizontal="left" vertical="top" wrapText="1"/>
    </xf>
    <xf numFmtId="49" fontId="3" fillId="13" borderId="23" xfId="0" applyNumberFormat="1" applyFont="1" applyFill="1" applyBorder="1" applyAlignment="1">
      <alignment horizontal="left" vertical="top" wrapText="1"/>
    </xf>
    <xf numFmtId="49" fontId="3" fillId="13" borderId="53" xfId="0" applyNumberFormat="1" applyFont="1" applyFill="1" applyBorder="1" applyAlignment="1">
      <alignment horizontal="right" vertical="top" wrapText="1"/>
    </xf>
    <xf numFmtId="49" fontId="3" fillId="13" borderId="69" xfId="0" applyNumberFormat="1" applyFont="1" applyFill="1" applyBorder="1" applyAlignment="1">
      <alignment horizontal="right" vertical="top" wrapText="1"/>
    </xf>
    <xf numFmtId="49" fontId="4" fillId="13" borderId="69" xfId="0" applyNumberFormat="1" applyFont="1" applyFill="1" applyBorder="1" applyAlignment="1">
      <alignment horizontal="center" vertical="top" wrapText="1"/>
    </xf>
    <xf numFmtId="49" fontId="4" fillId="13" borderId="70" xfId="0" applyNumberFormat="1" applyFont="1" applyFill="1" applyBorder="1" applyAlignment="1">
      <alignment horizontal="center" vertical="top" wrapText="1"/>
    </xf>
    <xf numFmtId="164" fontId="10" fillId="6" borderId="28" xfId="0" applyNumberFormat="1" applyFont="1" applyFill="1" applyBorder="1" applyAlignment="1">
      <alignment horizontal="left" vertical="center" wrapText="1"/>
    </xf>
    <xf numFmtId="164" fontId="10" fillId="3" borderId="28" xfId="0" applyNumberFormat="1" applyFont="1" applyFill="1" applyBorder="1" applyAlignment="1">
      <alignment horizontal="left" vertical="center" wrapText="1"/>
    </xf>
    <xf numFmtId="0" fontId="10" fillId="0" borderId="45" xfId="0" applyFont="1" applyBorder="1" applyAlignment="1">
      <alignment horizontal="center" vertical="top" wrapText="1"/>
    </xf>
    <xf numFmtId="0" fontId="10" fillId="14" borderId="28" xfId="5" applyFont="1" applyFill="1" applyBorder="1" applyAlignment="1">
      <alignment horizontal="right" vertical="top" wrapText="1"/>
    </xf>
    <xf numFmtId="0" fontId="37" fillId="14" borderId="28" xfId="5" applyFont="1" applyFill="1" applyBorder="1" applyAlignment="1">
      <alignment horizontal="right" vertical="top" wrapText="1"/>
    </xf>
    <xf numFmtId="49" fontId="10" fillId="14" borderId="53" xfId="0" applyNumberFormat="1" applyFont="1" applyFill="1" applyBorder="1" applyAlignment="1">
      <alignment horizontal="center" vertical="top"/>
    </xf>
    <xf numFmtId="49" fontId="10" fillId="14" borderId="69" xfId="0" applyNumberFormat="1" applyFont="1" applyFill="1" applyBorder="1" applyAlignment="1">
      <alignment horizontal="center" vertical="top"/>
    </xf>
    <xf numFmtId="49" fontId="10" fillId="14" borderId="70" xfId="0" applyNumberFormat="1" applyFont="1" applyFill="1" applyBorder="1" applyAlignment="1">
      <alignment horizontal="center" vertical="top"/>
    </xf>
    <xf numFmtId="49" fontId="10" fillId="14" borderId="53" xfId="0" applyNumberFormat="1" applyFont="1" applyFill="1" applyBorder="1" applyAlignment="1">
      <alignment horizontal="right" vertical="top"/>
    </xf>
    <xf numFmtId="49" fontId="10" fillId="14" borderId="69" xfId="0" applyNumberFormat="1" applyFont="1" applyFill="1" applyBorder="1" applyAlignment="1">
      <alignment horizontal="right" vertical="top"/>
    </xf>
    <xf numFmtId="49" fontId="10" fillId="14" borderId="70" xfId="0" applyNumberFormat="1" applyFont="1" applyFill="1" applyBorder="1" applyAlignment="1">
      <alignment horizontal="right" vertical="top"/>
    </xf>
    <xf numFmtId="49" fontId="10" fillId="12" borderId="53" xfId="0" applyNumberFormat="1" applyFont="1" applyFill="1" applyBorder="1" applyAlignment="1">
      <alignment horizontal="left" vertical="top"/>
    </xf>
    <xf numFmtId="49" fontId="10" fillId="12" borderId="69" xfId="0" applyNumberFormat="1" applyFont="1" applyFill="1" applyBorder="1" applyAlignment="1">
      <alignment horizontal="left" vertical="top"/>
    </xf>
    <xf numFmtId="49" fontId="10" fillId="12" borderId="70" xfId="0" applyNumberFormat="1" applyFont="1" applyFill="1" applyBorder="1" applyAlignment="1">
      <alignment horizontal="left" vertical="top"/>
    </xf>
    <xf numFmtId="49" fontId="10" fillId="13" borderId="53" xfId="0" applyNumberFormat="1" applyFont="1" applyFill="1" applyBorder="1" applyAlignment="1">
      <alignment horizontal="left" vertical="top"/>
    </xf>
    <xf numFmtId="49" fontId="10" fillId="13" borderId="69" xfId="0" applyNumberFormat="1" applyFont="1" applyFill="1" applyBorder="1" applyAlignment="1">
      <alignment horizontal="left" vertical="top"/>
    </xf>
    <xf numFmtId="49" fontId="10" fillId="13" borderId="70" xfId="0" applyNumberFormat="1" applyFont="1" applyFill="1" applyBorder="1" applyAlignment="1">
      <alignment horizontal="left" vertical="top"/>
    </xf>
    <xf numFmtId="0" fontId="10" fillId="13" borderId="28" xfId="0" applyFont="1" applyFill="1" applyBorder="1" applyAlignment="1">
      <alignment horizontal="left" vertical="top"/>
    </xf>
    <xf numFmtId="0" fontId="10" fillId="3" borderId="53" xfId="0" applyFont="1" applyFill="1" applyBorder="1" applyAlignment="1">
      <alignment horizontal="left" vertical="top" wrapText="1"/>
    </xf>
    <xf numFmtId="0" fontId="10" fillId="3" borderId="69" xfId="0" applyFont="1" applyFill="1" applyBorder="1" applyAlignment="1">
      <alignment horizontal="left" vertical="top" wrapText="1"/>
    </xf>
    <xf numFmtId="0" fontId="10" fillId="3" borderId="70" xfId="0" applyFont="1" applyFill="1" applyBorder="1" applyAlignment="1">
      <alignment horizontal="left" vertical="top" wrapText="1"/>
    </xf>
    <xf numFmtId="167" fontId="10" fillId="2" borderId="28" xfId="0" applyNumberFormat="1" applyFont="1" applyFill="1" applyBorder="1" applyAlignment="1">
      <alignment horizontal="left" vertical="center" wrapText="1"/>
    </xf>
    <xf numFmtId="167" fontId="10" fillId="6" borderId="28" xfId="0" applyNumberFormat="1" applyFont="1" applyFill="1" applyBorder="1" applyAlignment="1">
      <alignment horizontal="left" vertical="center" wrapText="1"/>
    </xf>
    <xf numFmtId="167" fontId="10" fillId="3" borderId="28" xfId="0" applyNumberFormat="1" applyFont="1" applyFill="1" applyBorder="1" applyAlignment="1">
      <alignment horizontal="left" vertical="center" wrapText="1"/>
    </xf>
    <xf numFmtId="2" fontId="10" fillId="2" borderId="28" xfId="0" applyNumberFormat="1" applyFont="1" applyFill="1" applyBorder="1" applyAlignment="1">
      <alignment horizontal="left" vertical="center" wrapText="1"/>
    </xf>
    <xf numFmtId="164" fontId="10" fillId="14" borderId="53" xfId="0" applyNumberFormat="1" applyFont="1" applyFill="1" applyBorder="1" applyAlignment="1">
      <alignment horizontal="center" vertical="center"/>
    </xf>
    <xf numFmtId="164" fontId="10" fillId="14" borderId="69" xfId="0" applyNumberFormat="1" applyFont="1" applyFill="1" applyBorder="1" applyAlignment="1">
      <alignment horizontal="center" vertical="center"/>
    </xf>
    <xf numFmtId="164" fontId="10" fillId="14" borderId="70" xfId="0" applyNumberFormat="1" applyFont="1" applyFill="1" applyBorder="1" applyAlignment="1">
      <alignment horizontal="center" vertical="center"/>
    </xf>
    <xf numFmtId="0" fontId="10" fillId="3" borderId="28" xfId="0" applyFont="1" applyFill="1" applyBorder="1" applyAlignment="1">
      <alignment horizontal="left" vertical="center" wrapText="1"/>
    </xf>
    <xf numFmtId="49" fontId="10" fillId="0" borderId="1" xfId="0" applyNumberFormat="1" applyFont="1" applyBorder="1" applyAlignment="1">
      <alignment horizontal="center" vertical="center"/>
    </xf>
    <xf numFmtId="49" fontId="10" fillId="0" borderId="45" xfId="0" applyNumberFormat="1" applyFont="1" applyBorder="1" applyAlignment="1">
      <alignment horizontal="center" vertical="center"/>
    </xf>
    <xf numFmtId="49" fontId="10" fillId="0" borderId="23" xfId="0" applyNumberFormat="1" applyFont="1" applyBorder="1" applyAlignment="1">
      <alignment horizontal="center" vertical="center"/>
    </xf>
    <xf numFmtId="167" fontId="8" fillId="9" borderId="45" xfId="0" applyNumberFormat="1" applyFont="1" applyFill="1" applyBorder="1" applyAlignment="1">
      <alignment vertical="center" wrapText="1"/>
    </xf>
    <xf numFmtId="167" fontId="8" fillId="9" borderId="1" xfId="0" applyNumberFormat="1" applyFont="1" applyFill="1" applyBorder="1" applyAlignment="1">
      <alignment horizontal="center" vertical="center" wrapText="1"/>
    </xf>
    <xf numFmtId="167" fontId="8" fillId="9" borderId="45" xfId="0" applyNumberFormat="1" applyFont="1" applyFill="1" applyBorder="1" applyAlignment="1">
      <alignment horizontal="center" vertical="center" wrapText="1"/>
    </xf>
    <xf numFmtId="0" fontId="10" fillId="14" borderId="53" xfId="0" applyFont="1" applyFill="1" applyBorder="1" applyAlignment="1">
      <alignment horizontal="right" vertical="top" wrapText="1"/>
    </xf>
    <xf numFmtId="0" fontId="10" fillId="14" borderId="69" xfId="0" applyFont="1" applyFill="1" applyBorder="1" applyAlignment="1">
      <alignment horizontal="right" vertical="top" wrapText="1"/>
    </xf>
    <xf numFmtId="0" fontId="10" fillId="14" borderId="70" xfId="0" applyFont="1" applyFill="1" applyBorder="1" applyAlignment="1">
      <alignment horizontal="right" vertical="top" wrapText="1"/>
    </xf>
    <xf numFmtId="0" fontId="10" fillId="14" borderId="28" xfId="0" applyFont="1" applyFill="1" applyBorder="1" applyAlignment="1">
      <alignment horizontal="center" vertical="top"/>
    </xf>
    <xf numFmtId="164" fontId="36" fillId="14" borderId="53" xfId="5" applyNumberFormat="1" applyFont="1" applyFill="1" applyBorder="1" applyAlignment="1">
      <alignment horizontal="center" vertical="top"/>
    </xf>
    <xf numFmtId="164" fontId="36" fillId="14" borderId="69" xfId="5" applyNumberFormat="1" applyFont="1" applyFill="1" applyBorder="1" applyAlignment="1">
      <alignment horizontal="center" vertical="top"/>
    </xf>
    <xf numFmtId="164" fontId="36" fillId="14" borderId="70" xfId="5" applyNumberFormat="1" applyFont="1" applyFill="1" applyBorder="1" applyAlignment="1">
      <alignment horizontal="center" vertical="top"/>
    </xf>
    <xf numFmtId="167" fontId="8" fillId="9" borderId="23" xfId="0" applyNumberFormat="1" applyFont="1" applyFill="1" applyBorder="1" applyAlignment="1">
      <alignment horizontal="center" vertical="center" wrapText="1"/>
    </xf>
    <xf numFmtId="2" fontId="8" fillId="9" borderId="1" xfId="0" applyNumberFormat="1" applyFont="1" applyFill="1" applyBorder="1" applyAlignment="1">
      <alignment vertical="center" wrapText="1"/>
    </xf>
    <xf numFmtId="2" fontId="8" fillId="9" borderId="45" xfId="0" applyNumberFormat="1" applyFont="1" applyFill="1" applyBorder="1" applyAlignment="1">
      <alignment vertical="center" wrapText="1"/>
    </xf>
    <xf numFmtId="2" fontId="8" fillId="9" borderId="23" xfId="0" applyNumberFormat="1" applyFont="1" applyFill="1" applyBorder="1" applyAlignment="1">
      <alignment vertical="center" wrapText="1"/>
    </xf>
    <xf numFmtId="164" fontId="10" fillId="15" borderId="53" xfId="0" applyNumberFormat="1" applyFont="1" applyFill="1" applyBorder="1" applyAlignment="1">
      <alignment horizontal="right" vertical="center"/>
    </xf>
    <xf numFmtId="164" fontId="10" fillId="15" borderId="69" xfId="0" applyNumberFormat="1" applyFont="1" applyFill="1" applyBorder="1" applyAlignment="1">
      <alignment horizontal="right" vertical="center"/>
    </xf>
    <xf numFmtId="164" fontId="10" fillId="15" borderId="70" xfId="0" applyNumberFormat="1" applyFont="1" applyFill="1" applyBorder="1" applyAlignment="1">
      <alignment horizontal="right" vertical="center"/>
    </xf>
    <xf numFmtId="164" fontId="10" fillId="15" borderId="53" xfId="0" applyNumberFormat="1" applyFont="1" applyFill="1" applyBorder="1" applyAlignment="1">
      <alignment horizontal="center" vertical="center"/>
    </xf>
    <xf numFmtId="164" fontId="10" fillId="15" borderId="69" xfId="0" applyNumberFormat="1" applyFont="1" applyFill="1" applyBorder="1" applyAlignment="1">
      <alignment horizontal="center" vertical="center"/>
    </xf>
    <xf numFmtId="164" fontId="10" fillId="15" borderId="70" xfId="0" applyNumberFormat="1" applyFont="1" applyFill="1" applyBorder="1" applyAlignment="1">
      <alignment horizontal="center" vertical="center"/>
    </xf>
    <xf numFmtId="164" fontId="10" fillId="14" borderId="53" xfId="0" applyNumberFormat="1" applyFont="1" applyFill="1" applyBorder="1" applyAlignment="1">
      <alignment horizontal="right" vertical="center"/>
    </xf>
    <xf numFmtId="164" fontId="10" fillId="14" borderId="69" xfId="0" applyNumberFormat="1" applyFont="1" applyFill="1" applyBorder="1" applyAlignment="1">
      <alignment horizontal="right" vertical="center"/>
    </xf>
    <xf numFmtId="164" fontId="10" fillId="14" borderId="70" xfId="0" applyNumberFormat="1" applyFont="1" applyFill="1" applyBorder="1" applyAlignment="1">
      <alignment horizontal="right" vertical="center"/>
    </xf>
    <xf numFmtId="164" fontId="10" fillId="14" borderId="53" xfId="0" applyNumberFormat="1" applyFont="1" applyFill="1" applyBorder="1" applyAlignment="1">
      <alignment horizontal="right" vertical="center" wrapText="1"/>
    </xf>
    <xf numFmtId="164" fontId="10" fillId="14" borderId="69" xfId="0" applyNumberFormat="1" applyFont="1" applyFill="1" applyBorder="1" applyAlignment="1">
      <alignment horizontal="right" vertical="center" wrapText="1"/>
    </xf>
    <xf numFmtId="164" fontId="10" fillId="14" borderId="70" xfId="0" applyNumberFormat="1" applyFont="1" applyFill="1" applyBorder="1" applyAlignment="1">
      <alignment horizontal="right" vertical="center" wrapText="1"/>
    </xf>
    <xf numFmtId="49" fontId="8" fillId="0" borderId="45" xfId="0" applyNumberFormat="1" applyFont="1" applyBorder="1" applyAlignment="1">
      <alignment horizontal="center" vertical="top" wrapText="1"/>
    </xf>
    <xf numFmtId="14" fontId="4" fillId="0" borderId="45" xfId="0" applyNumberFormat="1" applyFont="1" applyFill="1" applyBorder="1" applyAlignment="1">
      <alignment horizontal="center" vertical="top" wrapText="1"/>
    </xf>
    <xf numFmtId="49" fontId="10" fillId="2" borderId="45" xfId="0" applyNumberFormat="1" applyFont="1" applyFill="1" applyBorder="1" applyAlignment="1">
      <alignment horizontal="center" vertical="top" wrapText="1"/>
    </xf>
    <xf numFmtId="49" fontId="10" fillId="3" borderId="45" xfId="0" applyNumberFormat="1" applyFont="1" applyFill="1" applyBorder="1" applyAlignment="1">
      <alignment horizontal="center" vertical="top" wrapText="1"/>
    </xf>
    <xf numFmtId="0" fontId="10" fillId="0" borderId="1" xfId="0" applyFont="1" applyBorder="1" applyAlignment="1">
      <alignment horizontal="center" vertical="top" wrapText="1"/>
    </xf>
    <xf numFmtId="0" fontId="10" fillId="0" borderId="23" xfId="0" applyFont="1" applyBorder="1" applyAlignment="1">
      <alignment horizontal="center" vertical="top" wrapText="1"/>
    </xf>
    <xf numFmtId="49" fontId="4" fillId="9" borderId="45" xfId="0" applyNumberFormat="1" applyFont="1" applyFill="1" applyBorder="1" applyAlignment="1">
      <alignment horizontal="center" vertical="top" wrapText="1"/>
    </xf>
    <xf numFmtId="0" fontId="4" fillId="9" borderId="1" xfId="0" applyFont="1" applyFill="1" applyBorder="1" applyAlignment="1">
      <alignment vertical="top"/>
    </xf>
    <xf numFmtId="0" fontId="4" fillId="9" borderId="23" xfId="0" applyFont="1" applyFill="1" applyBorder="1" applyAlignment="1">
      <alignment vertical="top"/>
    </xf>
    <xf numFmtId="0" fontId="4" fillId="0" borderId="1" xfId="0" applyFont="1" applyFill="1" applyBorder="1" applyAlignment="1">
      <alignment horizontal="center" vertical="top" wrapText="1"/>
    </xf>
    <xf numFmtId="0" fontId="4" fillId="0" borderId="23" xfId="0" applyFont="1" applyFill="1" applyBorder="1" applyAlignment="1">
      <alignment horizontal="center" vertical="top" wrapText="1"/>
    </xf>
    <xf numFmtId="0" fontId="8" fillId="0" borderId="1" xfId="0" applyFont="1" applyBorder="1" applyAlignment="1">
      <alignment horizontal="center" vertical="top"/>
    </xf>
    <xf numFmtId="0" fontId="8" fillId="0" borderId="23" xfId="0" applyFont="1" applyBorder="1" applyAlignment="1">
      <alignment horizontal="center" vertical="top"/>
    </xf>
    <xf numFmtId="49" fontId="10" fillId="2" borderId="1" xfId="0" applyNumberFormat="1" applyFont="1" applyFill="1" applyBorder="1" applyAlignment="1">
      <alignment horizontal="center" vertical="top"/>
    </xf>
    <xf numFmtId="49" fontId="10" fillId="2" borderId="23" xfId="0" applyNumberFormat="1" applyFont="1" applyFill="1" applyBorder="1" applyAlignment="1">
      <alignment horizontal="center" vertical="top"/>
    </xf>
    <xf numFmtId="0" fontId="3" fillId="0" borderId="1" xfId="0" applyFont="1" applyBorder="1" applyAlignment="1">
      <alignment vertical="top" wrapText="1"/>
    </xf>
    <xf numFmtId="0" fontId="3" fillId="0" borderId="23" xfId="0" applyFont="1" applyBorder="1" applyAlignment="1">
      <alignment vertical="top" wrapText="1"/>
    </xf>
    <xf numFmtId="0" fontId="8" fillId="14" borderId="53" xfId="0" applyFont="1" applyFill="1" applyBorder="1" applyAlignment="1">
      <alignment horizontal="center" vertical="top" wrapText="1"/>
    </xf>
    <xf numFmtId="0" fontId="8" fillId="14" borderId="69" xfId="0" applyFont="1" applyFill="1" applyBorder="1" applyAlignment="1">
      <alignment horizontal="center" vertical="top" wrapText="1"/>
    </xf>
    <xf numFmtId="0" fontId="8" fillId="14" borderId="70" xfId="0" applyFont="1" applyFill="1" applyBorder="1" applyAlignment="1">
      <alignment horizontal="center" vertical="top" wrapText="1"/>
    </xf>
    <xf numFmtId="49" fontId="10" fillId="3" borderId="1" xfId="0" applyNumberFormat="1" applyFont="1" applyFill="1" applyBorder="1" applyAlignment="1">
      <alignment horizontal="center" vertical="top"/>
    </xf>
    <xf numFmtId="49" fontId="10" fillId="3" borderId="23" xfId="0" applyNumberFormat="1" applyFont="1" applyFill="1" applyBorder="1" applyAlignment="1">
      <alignment horizontal="center" vertical="top"/>
    </xf>
    <xf numFmtId="49" fontId="4" fillId="14" borderId="53" xfId="0" applyNumberFormat="1" applyFont="1" applyFill="1" applyBorder="1" applyAlignment="1">
      <alignment horizontal="center" vertical="top" wrapText="1"/>
    </xf>
    <xf numFmtId="49" fontId="4" fillId="14" borderId="69" xfId="0" applyNumberFormat="1" applyFont="1" applyFill="1" applyBorder="1" applyAlignment="1">
      <alignment horizontal="center" vertical="top" wrapText="1"/>
    </xf>
    <xf numFmtId="49" fontId="4" fillId="14" borderId="70" xfId="0" applyNumberFormat="1" applyFont="1" applyFill="1" applyBorder="1" applyAlignment="1">
      <alignment horizontal="center" vertical="top" wrapText="1"/>
    </xf>
    <xf numFmtId="49" fontId="3" fillId="14" borderId="28" xfId="0" applyNumberFormat="1" applyFont="1" applyFill="1" applyBorder="1" applyAlignment="1">
      <alignment horizontal="center" vertical="top" wrapText="1"/>
    </xf>
    <xf numFmtId="49" fontId="3" fillId="14" borderId="69" xfId="0" applyNumberFormat="1" applyFont="1" applyFill="1" applyBorder="1" applyAlignment="1">
      <alignment horizontal="center" vertical="top" wrapText="1"/>
    </xf>
    <xf numFmtId="49" fontId="3" fillId="14" borderId="70" xfId="0" applyNumberFormat="1" applyFont="1" applyFill="1" applyBorder="1" applyAlignment="1">
      <alignment horizontal="center" vertical="top" wrapText="1"/>
    </xf>
    <xf numFmtId="49" fontId="4" fillId="9" borderId="1" xfId="0" applyNumberFormat="1" applyFont="1" applyFill="1" applyBorder="1" applyAlignment="1">
      <alignment horizontal="left" vertical="top" wrapText="1"/>
    </xf>
    <xf numFmtId="49" fontId="4" fillId="9" borderId="45" xfId="0" applyNumberFormat="1" applyFont="1" applyFill="1" applyBorder="1" applyAlignment="1">
      <alignment horizontal="left" vertical="top" wrapText="1"/>
    </xf>
    <xf numFmtId="49" fontId="4" fillId="9" borderId="23" xfId="0" applyNumberFormat="1" applyFont="1" applyFill="1" applyBorder="1" applyAlignment="1">
      <alignment horizontal="left" vertical="top" wrapText="1"/>
    </xf>
    <xf numFmtId="0" fontId="10" fillId="0" borderId="1" xfId="0" applyFont="1" applyFill="1" applyBorder="1" applyAlignment="1">
      <alignment horizontal="center" vertical="top" wrapText="1"/>
    </xf>
    <xf numFmtId="0" fontId="10" fillId="0" borderId="23" xfId="0" applyFont="1" applyFill="1" applyBorder="1" applyAlignment="1">
      <alignment horizontal="center" vertical="top" wrapText="1"/>
    </xf>
    <xf numFmtId="0" fontId="8" fillId="0" borderId="56" xfId="0" applyFont="1" applyBorder="1" applyAlignment="1">
      <alignment horizontal="center" vertical="top"/>
    </xf>
    <xf numFmtId="0" fontId="8" fillId="0" borderId="55" xfId="0" applyFont="1" applyBorder="1" applyAlignment="1">
      <alignment horizontal="center" vertical="top"/>
    </xf>
    <xf numFmtId="4" fontId="8" fillId="0" borderId="28" xfId="0" applyNumberFormat="1" applyFont="1" applyFill="1" applyBorder="1" applyAlignment="1">
      <alignment horizontal="center" vertical="top"/>
    </xf>
    <xf numFmtId="14" fontId="8" fillId="0" borderId="28" xfId="0" applyNumberFormat="1" applyFont="1" applyFill="1" applyBorder="1" applyAlignment="1">
      <alignment horizontal="center" vertical="top"/>
    </xf>
    <xf numFmtId="49" fontId="8" fillId="0" borderId="28" xfId="0" applyNumberFormat="1" applyFont="1" applyBorder="1" applyAlignment="1">
      <alignment horizontal="center" vertical="top"/>
    </xf>
    <xf numFmtId="0" fontId="8" fillId="0" borderId="1" xfId="0" applyFont="1" applyBorder="1" applyAlignment="1">
      <alignment horizontal="left" vertical="top"/>
    </xf>
    <xf numFmtId="0" fontId="8" fillId="0" borderId="23" xfId="0" applyFont="1" applyBorder="1" applyAlignment="1">
      <alignment horizontal="left" vertical="top"/>
    </xf>
    <xf numFmtId="49" fontId="3" fillId="3" borderId="45" xfId="0" applyNumberFormat="1" applyFont="1" applyFill="1" applyBorder="1" applyAlignment="1">
      <alignment horizontal="center" vertical="top" wrapText="1"/>
    </xf>
    <xf numFmtId="49" fontId="3" fillId="13" borderId="45" xfId="0" applyNumberFormat="1" applyFont="1" applyFill="1" applyBorder="1" applyAlignment="1">
      <alignment horizontal="center" vertical="top" wrapText="1"/>
    </xf>
    <xf numFmtId="49" fontId="1" fillId="3" borderId="5" xfId="0" applyNumberFormat="1" applyFont="1" applyFill="1" applyBorder="1" applyAlignment="1">
      <alignment horizontal="center" vertical="top" wrapText="1"/>
    </xf>
    <xf numFmtId="0" fontId="0" fillId="0" borderId="6" xfId="0" applyBorder="1" applyAlignment="1">
      <alignment horizontal="center" vertical="top" wrapText="1"/>
    </xf>
    <xf numFmtId="49" fontId="1" fillId="3" borderId="13" xfId="0" applyNumberFormat="1" applyFont="1" applyFill="1" applyBorder="1" applyAlignment="1">
      <alignment horizontal="center" vertical="top"/>
    </xf>
    <xf numFmtId="49" fontId="1" fillId="3" borderId="18" xfId="0" applyNumberFormat="1" applyFont="1" applyFill="1" applyBorder="1" applyAlignment="1">
      <alignment horizontal="center" vertical="top"/>
    </xf>
    <xf numFmtId="49" fontId="1" fillId="2" borderId="32" xfId="0" applyNumberFormat="1" applyFont="1" applyFill="1" applyBorder="1" applyAlignment="1">
      <alignment horizontal="center" vertical="top" wrapText="1"/>
    </xf>
    <xf numFmtId="0" fontId="0" fillId="0" borderId="19" xfId="0" applyBorder="1" applyAlignment="1">
      <alignment horizontal="center" vertical="top" wrapText="1"/>
    </xf>
    <xf numFmtId="49" fontId="1" fillId="0" borderId="32" xfId="0" applyNumberFormat="1" applyFont="1" applyBorder="1" applyAlignment="1">
      <alignment horizontal="center" vertical="top" wrapText="1"/>
    </xf>
    <xf numFmtId="49" fontId="1" fillId="3" borderId="6" xfId="0" applyNumberFormat="1" applyFont="1" applyFill="1" applyBorder="1" applyAlignment="1">
      <alignment horizontal="center" vertical="top" wrapText="1"/>
    </xf>
    <xf numFmtId="49" fontId="1" fillId="2" borderId="19" xfId="0" applyNumberFormat="1" applyFont="1" applyFill="1" applyBorder="1" applyAlignment="1">
      <alignment horizontal="center" vertical="top" wrapText="1"/>
    </xf>
    <xf numFmtId="49" fontId="1" fillId="0" borderId="19" xfId="0" applyNumberFormat="1" applyFont="1" applyBorder="1" applyAlignment="1">
      <alignment horizontal="center" vertical="top" wrapText="1"/>
    </xf>
    <xf numFmtId="0" fontId="3" fillId="5" borderId="33" xfId="0" applyFont="1" applyFill="1" applyBorder="1" applyAlignment="1">
      <alignment horizontal="left" vertical="top" wrapText="1"/>
    </xf>
    <xf numFmtId="0" fontId="3" fillId="5" borderId="20" xfId="0" applyFont="1" applyFill="1" applyBorder="1" applyAlignment="1">
      <alignment horizontal="left" vertical="top" wrapText="1"/>
    </xf>
    <xf numFmtId="0" fontId="16" fillId="5" borderId="20" xfId="0" applyFont="1" applyFill="1" applyBorder="1" applyAlignment="1">
      <alignment horizontal="left"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11" fillId="0" borderId="27" xfId="0" applyFont="1" applyFill="1" applyBorder="1" applyAlignment="1">
      <alignment horizontal="center" vertical="top" wrapText="1"/>
    </xf>
    <xf numFmtId="0" fontId="0" fillId="0" borderId="30" xfId="0" applyBorder="1" applyAlignment="1">
      <alignment horizontal="center" vertical="top" wrapText="1"/>
    </xf>
    <xf numFmtId="0" fontId="4" fillId="5" borderId="33" xfId="0" applyFont="1" applyFill="1" applyBorder="1" applyAlignment="1">
      <alignment horizontal="left" vertical="top" wrapText="1"/>
    </xf>
    <xf numFmtId="0" fontId="12" fillId="5" borderId="20" xfId="0" applyFont="1" applyFill="1" applyBorder="1" applyAlignment="1">
      <alignment horizontal="left" vertical="top" wrapText="1"/>
    </xf>
    <xf numFmtId="0" fontId="11" fillId="0" borderId="67" xfId="0" applyFont="1" applyFill="1" applyBorder="1" applyAlignment="1">
      <alignment horizontal="center" vertical="top" wrapText="1"/>
    </xf>
    <xf numFmtId="0" fontId="11" fillId="0" borderId="68" xfId="0" applyFont="1" applyFill="1" applyBorder="1" applyAlignment="1">
      <alignment horizontal="center" vertical="top" wrapText="1"/>
    </xf>
    <xf numFmtId="0" fontId="10" fillId="0" borderId="2" xfId="0" applyFont="1" applyFill="1" applyBorder="1" applyAlignment="1">
      <alignment horizontal="left" vertical="top" wrapText="1"/>
    </xf>
    <xf numFmtId="0" fontId="10" fillId="0" borderId="3" xfId="0" applyFont="1" applyFill="1" applyBorder="1" applyAlignment="1">
      <alignment horizontal="left" vertical="top" wrapText="1"/>
    </xf>
    <xf numFmtId="49" fontId="1" fillId="2" borderId="14" xfId="0" applyNumberFormat="1" applyFont="1" applyFill="1" applyBorder="1" applyAlignment="1">
      <alignment horizontal="center" vertical="top"/>
    </xf>
    <xf numFmtId="49" fontId="1" fillId="2" borderId="17" xfId="0" applyNumberFormat="1" applyFont="1" applyFill="1" applyBorder="1" applyAlignment="1">
      <alignment horizontal="center" vertical="top"/>
    </xf>
    <xf numFmtId="49" fontId="1" fillId="0" borderId="14" xfId="0" applyNumberFormat="1" applyFont="1" applyBorder="1" applyAlignment="1">
      <alignment horizontal="center" vertical="top"/>
    </xf>
    <xf numFmtId="49" fontId="1" fillId="0" borderId="17" xfId="0" applyNumberFormat="1" applyFont="1" applyBorder="1" applyAlignment="1">
      <alignment horizontal="center" vertical="top"/>
    </xf>
    <xf numFmtId="49" fontId="11" fillId="0" borderId="9" xfId="0" applyNumberFormat="1" applyFont="1" applyBorder="1" applyAlignment="1">
      <alignment horizontal="center" vertical="top" wrapText="1"/>
    </xf>
    <xf numFmtId="49" fontId="17" fillId="0" borderId="60" xfId="0" applyNumberFormat="1" applyFont="1" applyBorder="1" applyAlignment="1">
      <alignment horizontal="center" vertical="top" wrapText="1"/>
    </xf>
    <xf numFmtId="0" fontId="0" fillId="0" borderId="61" xfId="0" applyBorder="1" applyAlignment="1">
      <alignment horizontal="center" vertical="top" wrapText="1"/>
    </xf>
    <xf numFmtId="0" fontId="18" fillId="5" borderId="33" xfId="0" applyFont="1" applyFill="1" applyBorder="1" applyAlignment="1">
      <alignment horizontal="left" vertical="top" wrapText="1"/>
    </xf>
    <xf numFmtId="0" fontId="19" fillId="5" borderId="20" xfId="0" applyFont="1" applyFill="1" applyBorder="1" applyAlignment="1">
      <alignment horizontal="left" vertical="top" wrapText="1"/>
    </xf>
    <xf numFmtId="49" fontId="11" fillId="0" borderId="66" xfId="0" applyNumberFormat="1" applyFont="1" applyBorder="1" applyAlignment="1">
      <alignment horizontal="center" vertical="top" wrapText="1"/>
    </xf>
    <xf numFmtId="49" fontId="11" fillId="0" borderId="25" xfId="0" applyNumberFormat="1" applyFont="1" applyBorder="1" applyAlignment="1">
      <alignment horizontal="center" vertical="top" wrapText="1"/>
    </xf>
    <xf numFmtId="49" fontId="17" fillId="0" borderId="50" xfId="0" applyNumberFormat="1" applyFont="1" applyBorder="1" applyAlignment="1">
      <alignment horizontal="center" vertical="top"/>
    </xf>
    <xf numFmtId="49" fontId="11" fillId="0" borderId="51" xfId="0" applyNumberFormat="1" applyFont="1" applyBorder="1" applyAlignment="1">
      <alignment horizontal="center" vertical="top"/>
    </xf>
    <xf numFmtId="49" fontId="17" fillId="0" borderId="0" xfId="0" applyNumberFormat="1" applyFont="1" applyBorder="1" applyAlignment="1">
      <alignment horizontal="center" vertical="top"/>
    </xf>
    <xf numFmtId="0" fontId="11" fillId="0" borderId="29" xfId="0" applyFont="1" applyFill="1" applyBorder="1" applyAlignment="1">
      <alignment horizontal="center" vertical="top" wrapText="1"/>
    </xf>
    <xf numFmtId="49" fontId="11" fillId="0" borderId="34" xfId="0" applyNumberFormat="1" applyFont="1" applyBorder="1" applyAlignment="1">
      <alignment horizontal="center" vertical="top" wrapText="1"/>
    </xf>
    <xf numFmtId="0" fontId="4" fillId="6" borderId="33" xfId="0" applyFont="1" applyFill="1" applyBorder="1" applyAlignment="1">
      <alignment horizontal="left" vertical="top" wrapText="1"/>
    </xf>
    <xf numFmtId="0" fontId="12" fillId="6" borderId="20"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0" fillId="0" borderId="45" xfId="0" applyBorder="1" applyAlignment="1">
      <alignment horizontal="center" vertical="top" wrapText="1"/>
    </xf>
    <xf numFmtId="49" fontId="1" fillId="3" borderId="27" xfId="0" applyNumberFormat="1" applyFont="1" applyFill="1" applyBorder="1" applyAlignment="1">
      <alignment horizontal="center" vertical="top" wrapText="1"/>
    </xf>
    <xf numFmtId="0" fontId="0" fillId="0" borderId="60" xfId="0" applyBorder="1" applyAlignment="1">
      <alignment horizontal="center" vertical="top" wrapText="1"/>
    </xf>
    <xf numFmtId="49" fontId="17" fillId="0" borderId="61" xfId="0" applyNumberFormat="1" applyFont="1" applyBorder="1" applyAlignment="1">
      <alignment horizontal="center" vertical="top" wrapText="1"/>
    </xf>
    <xf numFmtId="49" fontId="11" fillId="0" borderId="10" xfId="0" applyNumberFormat="1" applyFont="1" applyBorder="1" applyAlignment="1">
      <alignment horizontal="center" vertical="top" wrapText="1"/>
    </xf>
    <xf numFmtId="0" fontId="11" fillId="0" borderId="9" xfId="0" applyFont="1" applyFill="1" applyBorder="1" applyAlignment="1">
      <alignment horizontal="center" vertical="top" wrapText="1"/>
    </xf>
    <xf numFmtId="0" fontId="11" fillId="0" borderId="10" xfId="0" applyFont="1" applyFill="1" applyBorder="1" applyAlignment="1">
      <alignment horizontal="center" vertical="top" wrapText="1"/>
    </xf>
    <xf numFmtId="49" fontId="1" fillId="3" borderId="16" xfId="0" applyNumberFormat="1" applyFont="1" applyFill="1" applyBorder="1" applyAlignment="1">
      <alignment horizontal="center" vertical="top"/>
    </xf>
    <xf numFmtId="49" fontId="1" fillId="2" borderId="45" xfId="0" applyNumberFormat="1" applyFont="1" applyFill="1" applyBorder="1" applyAlignment="1">
      <alignment horizontal="center" vertical="top"/>
    </xf>
    <xf numFmtId="49" fontId="1" fillId="0" borderId="45" xfId="0" applyNumberFormat="1" applyFont="1" applyBorder="1" applyAlignment="1">
      <alignment horizontal="center" vertical="top"/>
    </xf>
    <xf numFmtId="49" fontId="10" fillId="6" borderId="65" xfId="0" applyNumberFormat="1" applyFont="1" applyFill="1" applyBorder="1" applyAlignment="1">
      <alignment horizontal="right" vertical="top"/>
    </xf>
    <xf numFmtId="49" fontId="10" fillId="6" borderId="62" xfId="0" applyNumberFormat="1" applyFont="1" applyFill="1" applyBorder="1" applyAlignment="1">
      <alignment horizontal="right" vertical="top"/>
    </xf>
    <xf numFmtId="49" fontId="10" fillId="6" borderId="63" xfId="0" applyNumberFormat="1" applyFont="1" applyFill="1" applyBorder="1" applyAlignment="1">
      <alignment horizontal="right" vertical="top"/>
    </xf>
    <xf numFmtId="0" fontId="4" fillId="0" borderId="2"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3" xfId="0" applyFont="1" applyFill="1" applyBorder="1" applyAlignment="1">
      <alignment horizontal="left" vertical="top" wrapText="1"/>
    </xf>
    <xf numFmtId="49" fontId="10" fillId="2" borderId="65" xfId="0" applyNumberFormat="1" applyFont="1" applyFill="1" applyBorder="1" applyAlignment="1">
      <alignment horizontal="right" vertical="top"/>
    </xf>
    <xf numFmtId="49" fontId="10" fillId="2" borderId="62" xfId="0" applyNumberFormat="1" applyFont="1" applyFill="1" applyBorder="1" applyAlignment="1">
      <alignment horizontal="right" vertical="top"/>
    </xf>
    <xf numFmtId="49" fontId="10" fillId="2" borderId="63" xfId="0" applyNumberFormat="1" applyFont="1" applyFill="1" applyBorder="1" applyAlignment="1">
      <alignment horizontal="right" vertical="top"/>
    </xf>
    <xf numFmtId="49" fontId="5" fillId="3" borderId="16" xfId="1" applyNumberFormat="1" applyFont="1" applyFill="1" applyBorder="1" applyAlignment="1">
      <alignment horizontal="center" vertical="top"/>
    </xf>
    <xf numFmtId="49" fontId="5" fillId="3" borderId="6" xfId="1" applyNumberFormat="1" applyFont="1" applyFill="1" applyBorder="1" applyAlignment="1">
      <alignment horizontal="center" vertical="top"/>
    </xf>
    <xf numFmtId="49" fontId="5" fillId="2" borderId="4" xfId="1" applyNumberFormat="1" applyFont="1" applyFill="1" applyBorder="1" applyAlignment="1">
      <alignment horizontal="center" vertical="top"/>
    </xf>
    <xf numFmtId="49" fontId="5" fillId="2" borderId="3" xfId="1" applyNumberFormat="1" applyFont="1" applyFill="1" applyBorder="1" applyAlignment="1">
      <alignment horizontal="center" vertical="top"/>
    </xf>
    <xf numFmtId="49" fontId="5" fillId="0" borderId="45" xfId="1" applyNumberFormat="1" applyFont="1" applyBorder="1" applyAlignment="1">
      <alignment horizontal="center" vertical="top"/>
    </xf>
    <xf numFmtId="49" fontId="5" fillId="0" borderId="19" xfId="1" applyNumberFormat="1" applyFont="1" applyBorder="1" applyAlignment="1">
      <alignment horizontal="center" vertical="top"/>
    </xf>
    <xf numFmtId="0" fontId="8" fillId="0" borderId="4" xfId="1" applyFont="1" applyFill="1" applyBorder="1" applyAlignment="1">
      <alignment horizontal="left" vertical="top" wrapText="1"/>
    </xf>
    <xf numFmtId="0" fontId="8" fillId="0" borderId="3" xfId="1" applyFont="1" applyFill="1" applyBorder="1" applyAlignment="1">
      <alignment horizontal="left" vertical="top" wrapText="1"/>
    </xf>
    <xf numFmtId="0" fontId="8" fillId="0" borderId="2" xfId="1" applyFont="1" applyFill="1" applyBorder="1" applyAlignment="1">
      <alignment vertical="top" wrapText="1"/>
    </xf>
    <xf numFmtId="0" fontId="8" fillId="0" borderId="4" xfId="1" applyFont="1" applyFill="1" applyBorder="1" applyAlignment="1">
      <alignment vertical="top" wrapText="1"/>
    </xf>
    <xf numFmtId="0" fontId="13" fillId="0" borderId="4" xfId="1" applyFont="1" applyBorder="1" applyAlignment="1">
      <alignment vertical="top" wrapText="1"/>
    </xf>
    <xf numFmtId="49" fontId="10" fillId="2" borderId="8" xfId="0" applyNumberFormat="1" applyFont="1" applyFill="1" applyBorder="1" applyAlignment="1">
      <alignment horizontal="right" vertical="top"/>
    </xf>
    <xf numFmtId="49" fontId="10" fillId="6" borderId="54" xfId="0" applyNumberFormat="1" applyFont="1" applyFill="1" applyBorder="1" applyAlignment="1">
      <alignment horizontal="left" vertical="top"/>
    </xf>
    <xf numFmtId="49" fontId="10" fillId="6" borderId="62" xfId="0" applyNumberFormat="1" applyFont="1" applyFill="1" applyBorder="1" applyAlignment="1">
      <alignment horizontal="left" vertical="top"/>
    </xf>
    <xf numFmtId="49" fontId="10" fillId="6" borderId="63" xfId="0" applyNumberFormat="1" applyFont="1" applyFill="1" applyBorder="1" applyAlignment="1">
      <alignment horizontal="left" vertical="top"/>
    </xf>
    <xf numFmtId="0" fontId="4" fillId="5" borderId="2" xfId="0" applyFont="1" applyFill="1" applyBorder="1" applyAlignment="1">
      <alignment horizontal="left" vertical="top" wrapText="1"/>
    </xf>
    <xf numFmtId="0" fontId="0" fillId="5" borderId="3" xfId="0" applyFill="1" applyBorder="1" applyAlignment="1">
      <alignment horizontal="left" vertical="top" wrapText="1"/>
    </xf>
    <xf numFmtId="0" fontId="11" fillId="0" borderId="58" xfId="1" applyFont="1" applyFill="1" applyBorder="1" applyAlignment="1">
      <alignment horizontal="center" vertical="center" textRotation="90" wrapText="1"/>
    </xf>
    <xf numFmtId="0" fontId="11" fillId="0" borderId="57" xfId="1" applyFont="1" applyFill="1" applyBorder="1" applyAlignment="1">
      <alignment horizontal="center" vertical="center" textRotation="90" wrapText="1"/>
    </xf>
    <xf numFmtId="49" fontId="17" fillId="0" borderId="9" xfId="0" applyNumberFormat="1" applyFont="1" applyBorder="1" applyAlignment="1">
      <alignment horizontal="center" vertical="top" wrapText="1"/>
    </xf>
    <xf numFmtId="0" fontId="7" fillId="6" borderId="54" xfId="1" applyFont="1" applyFill="1" applyBorder="1" applyAlignment="1">
      <alignment horizontal="left" vertical="center" wrapText="1"/>
    </xf>
    <xf numFmtId="0" fontId="7" fillId="6" borderId="62" xfId="1" applyFont="1" applyFill="1" applyBorder="1" applyAlignment="1">
      <alignment horizontal="left" vertical="center" wrapText="1"/>
    </xf>
    <xf numFmtId="0" fontId="7" fillId="6" borderId="63" xfId="1" applyFont="1" applyFill="1" applyBorder="1" applyAlignment="1">
      <alignment horizontal="left" vertical="center" wrapText="1"/>
    </xf>
    <xf numFmtId="49" fontId="5" fillId="6" borderId="54" xfId="1" applyNumberFormat="1" applyFont="1" applyFill="1" applyBorder="1" applyAlignment="1">
      <alignment horizontal="left" vertical="top"/>
    </xf>
    <xf numFmtId="49" fontId="5" fillId="6" borderId="62" xfId="1" applyNumberFormat="1" applyFont="1" applyFill="1" applyBorder="1" applyAlignment="1">
      <alignment horizontal="left" vertical="top"/>
    </xf>
    <xf numFmtId="49" fontId="5" fillId="6" borderId="63" xfId="1" applyNumberFormat="1" applyFont="1" applyFill="1" applyBorder="1" applyAlignment="1">
      <alignment horizontal="left" vertical="top"/>
    </xf>
    <xf numFmtId="0" fontId="11" fillId="0" borderId="28" xfId="1" applyFont="1" applyBorder="1" applyAlignment="1">
      <alignment horizontal="center" vertical="center"/>
    </xf>
    <xf numFmtId="0" fontId="11" fillId="0" borderId="9" xfId="1" applyFont="1" applyBorder="1" applyAlignment="1">
      <alignment horizontal="center" vertical="center" textRotation="90" wrapText="1"/>
    </xf>
    <xf numFmtId="0" fontId="11" fillId="0" borderId="34" xfId="1" applyFont="1" applyBorder="1" applyAlignment="1">
      <alignment horizontal="center" vertical="center" textRotation="90" wrapText="1"/>
    </xf>
    <xf numFmtId="0" fontId="1" fillId="0" borderId="13" xfId="1" applyFont="1" applyBorder="1" applyAlignment="1">
      <alignment horizontal="center" vertical="center" wrapText="1"/>
    </xf>
    <xf numFmtId="0" fontId="1" fillId="0" borderId="14" xfId="1" applyFont="1" applyBorder="1" applyAlignment="1">
      <alignment horizontal="center" vertical="center" wrapText="1"/>
    </xf>
    <xf numFmtId="0" fontId="1" fillId="0" borderId="15" xfId="1" applyFont="1" applyBorder="1" applyAlignment="1">
      <alignment horizontal="center" vertical="center" wrapText="1"/>
    </xf>
    <xf numFmtId="0" fontId="11" fillId="0" borderId="47" xfId="1" applyFont="1" applyBorder="1" applyAlignment="1">
      <alignment horizontal="center" vertical="center" textRotation="90" wrapText="1"/>
    </xf>
    <xf numFmtId="0" fontId="11" fillId="0" borderId="16" xfId="1" applyFont="1" applyBorder="1" applyAlignment="1">
      <alignment horizontal="center" vertical="center" textRotation="90" wrapText="1"/>
    </xf>
    <xf numFmtId="0" fontId="11" fillId="0" borderId="32" xfId="1" applyFont="1" applyBorder="1" applyAlignment="1">
      <alignment horizontal="center" vertical="center" textRotation="90" wrapText="1"/>
    </xf>
    <xf numFmtId="0" fontId="11" fillId="0" borderId="45" xfId="1" applyFont="1" applyBorder="1" applyAlignment="1">
      <alignment horizontal="center" vertical="center" textRotation="90" wrapText="1"/>
    </xf>
    <xf numFmtId="0" fontId="11" fillId="0" borderId="52" xfId="1" applyFont="1" applyBorder="1" applyAlignment="1">
      <alignment horizontal="center" vertical="center" textRotation="90" wrapText="1"/>
    </xf>
    <xf numFmtId="0" fontId="11" fillId="0" borderId="53" xfId="1" applyFont="1" applyBorder="1" applyAlignment="1">
      <alignment horizontal="center" vertical="center" textRotation="90" wrapText="1"/>
    </xf>
    <xf numFmtId="0" fontId="11" fillId="0" borderId="56" xfId="1" applyFont="1" applyBorder="1" applyAlignment="1">
      <alignment horizontal="center" vertical="center" textRotation="90" wrapText="1"/>
    </xf>
    <xf numFmtId="49" fontId="10" fillId="0" borderId="34" xfId="1" applyNumberFormat="1" applyFont="1" applyBorder="1" applyAlignment="1">
      <alignment horizontal="center" vertical="top"/>
    </xf>
    <xf numFmtId="49" fontId="10" fillId="0" borderId="10" xfId="1" applyNumberFormat="1" applyFont="1" applyBorder="1" applyAlignment="1">
      <alignment horizontal="center" vertical="top"/>
    </xf>
    <xf numFmtId="0" fontId="6" fillId="0" borderId="27" xfId="1" applyFont="1" applyBorder="1" applyAlignment="1">
      <alignment horizontal="center" vertical="top"/>
    </xf>
    <xf numFmtId="0" fontId="6" fillId="0" borderId="29" xfId="1" applyFont="1" applyBorder="1" applyAlignment="1">
      <alignment horizontal="center" vertical="top"/>
    </xf>
    <xf numFmtId="0" fontId="6" fillId="0" borderId="30" xfId="1" applyFont="1" applyBorder="1" applyAlignment="1">
      <alignment horizontal="center" vertical="top"/>
    </xf>
    <xf numFmtId="49" fontId="10" fillId="0" borderId="9" xfId="1" applyNumberFormat="1" applyFont="1" applyBorder="1" applyAlignment="1">
      <alignment horizontal="center" vertical="top"/>
    </xf>
    <xf numFmtId="49" fontId="1" fillId="2" borderId="2" xfId="0" applyNumberFormat="1" applyFont="1" applyFill="1" applyBorder="1" applyAlignment="1">
      <alignment horizontal="center" vertical="top" wrapText="1"/>
    </xf>
    <xf numFmtId="0" fontId="0" fillId="0" borderId="3" xfId="0" applyBorder="1" applyAlignment="1">
      <alignment horizontal="center" vertical="top" wrapText="1"/>
    </xf>
    <xf numFmtId="0" fontId="11" fillId="0" borderId="13" xfId="1" applyFont="1" applyBorder="1" applyAlignment="1">
      <alignment horizontal="center" vertical="center" textRotation="90" wrapText="1"/>
    </xf>
    <xf numFmtId="0" fontId="11" fillId="0" borderId="31" xfId="1" applyFont="1" applyBorder="1" applyAlignment="1">
      <alignment horizontal="center" vertical="center" textRotation="90" wrapText="1"/>
    </xf>
    <xf numFmtId="0" fontId="11" fillId="0" borderId="14" xfId="1" applyFont="1" applyBorder="1" applyAlignment="1">
      <alignment horizontal="center" vertical="center" textRotation="90" wrapText="1"/>
    </xf>
    <xf numFmtId="0" fontId="11" fillId="0" borderId="28" xfId="1" applyFont="1" applyBorder="1" applyAlignment="1">
      <alignment horizontal="center" vertical="center" textRotation="90" wrapText="1"/>
    </xf>
    <xf numFmtId="0" fontId="11" fillId="0" borderId="1" xfId="1" applyFont="1" applyBorder="1" applyAlignment="1">
      <alignment horizontal="center" vertical="center" textRotation="90" wrapText="1"/>
    </xf>
    <xf numFmtId="0" fontId="4" fillId="0" borderId="32" xfId="1" applyFont="1" applyBorder="1" applyAlignment="1">
      <alignment horizontal="center" vertical="center" wrapText="1"/>
    </xf>
    <xf numFmtId="0" fontId="4" fillId="0" borderId="45" xfId="1" applyFont="1" applyBorder="1" applyAlignment="1">
      <alignment horizontal="center" vertical="center" wrapText="1"/>
    </xf>
    <xf numFmtId="0" fontId="11" fillId="0" borderId="9" xfId="1" applyNumberFormat="1" applyFont="1" applyBorder="1" applyAlignment="1">
      <alignment horizontal="center" vertical="center" textRotation="90" wrapText="1"/>
    </xf>
    <xf numFmtId="0" fontId="11" fillId="0" borderId="34" xfId="1" applyNumberFormat="1" applyFont="1" applyBorder="1" applyAlignment="1">
      <alignment horizontal="center" vertical="center" textRotation="90" wrapText="1"/>
    </xf>
    <xf numFmtId="49" fontId="6" fillId="0" borderId="33" xfId="1" applyNumberFormat="1" applyFont="1" applyBorder="1" applyAlignment="1">
      <alignment horizontal="center" vertical="top"/>
    </xf>
    <xf numFmtId="49" fontId="6" fillId="0" borderId="20" xfId="1" applyNumberFormat="1" applyFont="1" applyBorder="1" applyAlignment="1">
      <alignment horizontal="center" vertical="top"/>
    </xf>
    <xf numFmtId="0" fontId="9" fillId="0" borderId="16" xfId="1" applyFont="1" applyFill="1" applyBorder="1" applyAlignment="1">
      <alignment horizontal="center" vertical="top" wrapText="1"/>
    </xf>
    <xf numFmtId="0" fontId="9" fillId="0" borderId="6" xfId="1" applyFont="1" applyFill="1" applyBorder="1" applyAlignment="1">
      <alignment horizontal="center" vertical="top" wrapText="1"/>
    </xf>
    <xf numFmtId="49" fontId="6" fillId="0" borderId="57" xfId="1" applyNumberFormat="1" applyFont="1" applyBorder="1" applyAlignment="1">
      <alignment horizontal="center" vertical="top"/>
    </xf>
    <xf numFmtId="49" fontId="5" fillId="0" borderId="32" xfId="1" applyNumberFormat="1" applyFont="1" applyBorder="1" applyAlignment="1">
      <alignment horizontal="center" vertical="top"/>
    </xf>
    <xf numFmtId="0" fontId="8" fillId="0" borderId="2" xfId="1" applyFont="1" applyFill="1" applyBorder="1" applyAlignment="1">
      <alignment horizontal="left" vertical="top" wrapText="1"/>
    </xf>
    <xf numFmtId="0" fontId="6" fillId="0" borderId="5" xfId="1" applyFont="1" applyFill="1" applyBorder="1" applyAlignment="1">
      <alignment horizontal="center" vertical="top" wrapText="1"/>
    </xf>
    <xf numFmtId="0" fontId="6" fillId="0" borderId="6" xfId="1" applyFont="1" applyFill="1" applyBorder="1" applyAlignment="1">
      <alignment horizontal="center" vertical="top" wrapText="1"/>
    </xf>
    <xf numFmtId="49" fontId="5" fillId="6" borderId="27" xfId="1" applyNumberFormat="1" applyFont="1" applyFill="1" applyBorder="1" applyAlignment="1">
      <alignment horizontal="left" vertical="top"/>
    </xf>
    <xf numFmtId="49" fontId="5" fillId="6" borderId="7" xfId="1" applyNumberFormat="1" applyFont="1" applyFill="1" applyBorder="1" applyAlignment="1">
      <alignment horizontal="left" vertical="top"/>
    </xf>
    <xf numFmtId="49" fontId="5" fillId="6" borderId="64" xfId="1" applyNumberFormat="1" applyFont="1" applyFill="1" applyBorder="1" applyAlignment="1">
      <alignment horizontal="left" vertical="top"/>
    </xf>
    <xf numFmtId="49" fontId="5" fillId="2" borderId="2" xfId="1" applyNumberFormat="1" applyFont="1" applyFill="1" applyBorder="1" applyAlignment="1">
      <alignment horizontal="center" vertical="top"/>
    </xf>
  </cellXfs>
  <cellStyles count="8">
    <cellStyle name="Comma" xfId="6" builtinId="3"/>
    <cellStyle name="Good" xfId="5" builtinId="26"/>
    <cellStyle name="Įprastas 2" xfId="1"/>
    <cellStyle name="Įprastas 3" xfId="2"/>
    <cellStyle name="Įprastas 4" xfId="3"/>
    <cellStyle name="Normal" xfId="0" builtinId="0"/>
    <cellStyle name="Normal 2" xfId="4"/>
    <cellStyle name="Normal_Sheet1" xfId="7"/>
  </cellStyles>
  <dxfs count="0"/>
  <tableStyles count="0" defaultTableStyle="TableStyleMedium9" defaultPivotStyle="PivotStyleLight16"/>
  <colors>
    <mruColors>
      <color rgb="FFF9B67F"/>
      <color rgb="FFBEFAC8"/>
      <color rgb="FFB9FFE3"/>
      <color rgb="FF00FF99"/>
      <color rgb="FF99FFCC"/>
      <color rgb="FF66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V399"/>
  <sheetViews>
    <sheetView tabSelected="1" topLeftCell="A88" zoomScale="164" zoomScaleNormal="164" workbookViewId="0">
      <selection activeCell="D97" sqref="D97:K97"/>
    </sheetView>
  </sheetViews>
  <sheetFormatPr defaultColWidth="9.140625" defaultRowHeight="12.75"/>
  <cols>
    <col min="1" max="1" width="2.140625" style="1" customWidth="1"/>
    <col min="2" max="2" width="2.7109375" style="1" customWidth="1"/>
    <col min="3" max="3" width="3.5703125" style="1" customWidth="1"/>
    <col min="4" max="4" width="34.85546875" style="4" customWidth="1"/>
    <col min="5" max="5" width="6.85546875" style="291" customWidth="1"/>
    <col min="6" max="6" width="14" style="291" customWidth="1"/>
    <col min="7" max="7" width="9.7109375" style="291" customWidth="1"/>
    <col min="8" max="8" width="16.7109375" style="284" customWidth="1"/>
    <col min="9" max="9" width="33.28515625" style="1" customWidth="1"/>
    <col min="10" max="10" width="5.28515625" style="284" customWidth="1"/>
    <col min="11" max="11" width="7.85546875" style="284" customWidth="1"/>
    <col min="12" max="16384" width="9.140625" style="1"/>
  </cols>
  <sheetData>
    <row r="1" spans="1:11" ht="69.75" customHeight="1">
      <c r="D1" s="622"/>
      <c r="E1" s="622"/>
      <c r="F1" s="622"/>
      <c r="G1" s="622"/>
      <c r="H1" s="622"/>
      <c r="I1" s="622" t="s">
        <v>390</v>
      </c>
      <c r="J1" s="622"/>
      <c r="K1" s="622"/>
    </row>
    <row r="2" spans="1:11" ht="16.5" customHeight="1">
      <c r="D2" s="285"/>
      <c r="E2" s="282"/>
      <c r="F2" s="282"/>
      <c r="G2" s="282"/>
      <c r="H2" s="282"/>
      <c r="I2" s="285"/>
      <c r="J2" s="282"/>
      <c r="K2" s="282"/>
    </row>
    <row r="3" spans="1:11" ht="22.5" customHeight="1">
      <c r="B3" s="617" t="s">
        <v>140</v>
      </c>
      <c r="C3" s="617"/>
      <c r="D3" s="617"/>
      <c r="E3" s="617"/>
      <c r="F3" s="617"/>
      <c r="G3" s="617"/>
      <c r="H3" s="617"/>
      <c r="I3" s="617"/>
      <c r="J3" s="617"/>
      <c r="K3" s="617"/>
    </row>
    <row r="4" spans="1:11" ht="33" customHeight="1">
      <c r="B4" s="623" t="s">
        <v>391</v>
      </c>
      <c r="C4" s="623"/>
      <c r="D4" s="623"/>
      <c r="E4" s="623"/>
      <c r="F4" s="623"/>
      <c r="G4" s="623"/>
      <c r="H4" s="623"/>
      <c r="I4" s="623"/>
      <c r="J4" s="623"/>
      <c r="K4" s="623"/>
    </row>
    <row r="5" spans="1:11" ht="12.75" customHeight="1">
      <c r="I5" s="285"/>
      <c r="J5" s="282"/>
      <c r="K5" s="282"/>
    </row>
    <row r="6" spans="1:11" s="72" customFormat="1" ht="29.25" customHeight="1">
      <c r="A6" s="614" t="s">
        <v>137</v>
      </c>
      <c r="B6" s="614" t="s">
        <v>1</v>
      </c>
      <c r="C6" s="614" t="s">
        <v>2</v>
      </c>
      <c r="D6" s="618" t="s">
        <v>138</v>
      </c>
      <c r="E6" s="614" t="s">
        <v>6</v>
      </c>
      <c r="F6" s="614" t="s">
        <v>139</v>
      </c>
      <c r="G6" s="614" t="s">
        <v>136</v>
      </c>
      <c r="H6" s="615" t="s">
        <v>0</v>
      </c>
      <c r="I6" s="616" t="s">
        <v>141</v>
      </c>
      <c r="J6" s="616"/>
      <c r="K6" s="616"/>
    </row>
    <row r="7" spans="1:11" s="72" customFormat="1" ht="15" customHeight="1">
      <c r="A7" s="614"/>
      <c r="B7" s="614"/>
      <c r="C7" s="614"/>
      <c r="D7" s="619"/>
      <c r="E7" s="614"/>
      <c r="F7" s="614"/>
      <c r="G7" s="614"/>
      <c r="H7" s="615"/>
      <c r="I7" s="616"/>
      <c r="J7" s="616"/>
      <c r="K7" s="616"/>
    </row>
    <row r="8" spans="1:11" s="72" customFormat="1" ht="78" customHeight="1">
      <c r="A8" s="614"/>
      <c r="B8" s="614"/>
      <c r="C8" s="614"/>
      <c r="D8" s="620"/>
      <c r="E8" s="614"/>
      <c r="F8" s="614"/>
      <c r="G8" s="614"/>
      <c r="H8" s="615"/>
      <c r="I8" s="171" t="s">
        <v>18</v>
      </c>
      <c r="J8" s="170" t="s">
        <v>134</v>
      </c>
      <c r="K8" s="172" t="s">
        <v>135</v>
      </c>
    </row>
    <row r="9" spans="1:11" s="4" customFormat="1" ht="15" customHeight="1">
      <c r="A9" s="303">
        <v>1</v>
      </c>
      <c r="B9" s="504" t="s">
        <v>149</v>
      </c>
      <c r="C9" s="505"/>
      <c r="D9" s="505"/>
      <c r="E9" s="505"/>
      <c r="F9" s="505"/>
      <c r="G9" s="505"/>
      <c r="H9" s="505"/>
      <c r="I9" s="505"/>
      <c r="J9" s="505"/>
      <c r="K9" s="505"/>
    </row>
    <row r="10" spans="1:11" s="4" customFormat="1" ht="15" customHeight="1">
      <c r="A10" s="304" t="s">
        <v>142</v>
      </c>
      <c r="B10" s="175" t="s">
        <v>142</v>
      </c>
      <c r="C10" s="506" t="s">
        <v>143</v>
      </c>
      <c r="D10" s="506"/>
      <c r="E10" s="506"/>
      <c r="F10" s="506"/>
      <c r="G10" s="506"/>
      <c r="H10" s="506"/>
      <c r="I10" s="506"/>
      <c r="J10" s="506"/>
      <c r="K10" s="506"/>
    </row>
    <row r="11" spans="1:11" s="4" customFormat="1" ht="15" customHeight="1">
      <c r="A11" s="174">
        <v>1</v>
      </c>
      <c r="B11" s="176" t="s">
        <v>142</v>
      </c>
      <c r="C11" s="177"/>
      <c r="D11" s="544" t="s">
        <v>145</v>
      </c>
      <c r="E11" s="545"/>
      <c r="F11" s="545"/>
      <c r="G11" s="545"/>
      <c r="H11" s="545"/>
      <c r="I11" s="545"/>
      <c r="J11" s="545"/>
      <c r="K11" s="546"/>
    </row>
    <row r="12" spans="1:11" s="72" customFormat="1" ht="15" hidden="1" customHeight="1">
      <c r="A12" s="173"/>
      <c r="B12" s="185"/>
      <c r="C12" s="306"/>
      <c r="D12" s="297"/>
      <c r="E12" s="295"/>
      <c r="F12" s="290"/>
      <c r="G12" s="290"/>
      <c r="H12" s="290"/>
      <c r="I12" s="178"/>
      <c r="J12" s="283"/>
      <c r="K12" s="283"/>
    </row>
    <row r="13" spans="1:11" s="72" customFormat="1" ht="25.5" customHeight="1">
      <c r="A13" s="173">
        <v>1</v>
      </c>
      <c r="B13" s="185" t="s">
        <v>142</v>
      </c>
      <c r="C13" s="306" t="s">
        <v>182</v>
      </c>
      <c r="D13" s="298" t="s">
        <v>160</v>
      </c>
      <c r="E13" s="269" t="s">
        <v>170</v>
      </c>
      <c r="F13" s="265">
        <v>1939800</v>
      </c>
      <c r="G13" s="272">
        <v>44561</v>
      </c>
      <c r="H13" s="271" t="s">
        <v>167</v>
      </c>
      <c r="I13" s="179" t="s">
        <v>161</v>
      </c>
      <c r="J13" s="271" t="s">
        <v>148</v>
      </c>
      <c r="K13" s="271">
        <v>418</v>
      </c>
    </row>
    <row r="14" spans="1:11" s="72" customFormat="1" ht="25.5" customHeight="1">
      <c r="A14" s="575">
        <v>1</v>
      </c>
      <c r="B14" s="714" t="s">
        <v>142</v>
      </c>
      <c r="C14" s="707" t="s">
        <v>43</v>
      </c>
      <c r="D14" s="701" t="s">
        <v>151</v>
      </c>
      <c r="E14" s="269" t="s">
        <v>152</v>
      </c>
      <c r="F14" s="280">
        <v>8400</v>
      </c>
      <c r="G14" s="590">
        <v>44561</v>
      </c>
      <c r="H14" s="703" t="s">
        <v>154</v>
      </c>
      <c r="I14" s="547" t="s">
        <v>162</v>
      </c>
      <c r="J14" s="705" t="s">
        <v>148</v>
      </c>
      <c r="K14" s="705">
        <v>850</v>
      </c>
    </row>
    <row r="15" spans="1:11" s="72" customFormat="1" ht="30.6" customHeight="1">
      <c r="A15" s="577"/>
      <c r="B15" s="715"/>
      <c r="C15" s="708"/>
      <c r="D15" s="702"/>
      <c r="E15" s="269" t="s">
        <v>173</v>
      </c>
      <c r="F15" s="263">
        <v>125300</v>
      </c>
      <c r="G15" s="591"/>
      <c r="H15" s="704"/>
      <c r="I15" s="549"/>
      <c r="J15" s="706"/>
      <c r="K15" s="706"/>
    </row>
    <row r="16" spans="1:11" s="72" customFormat="1" ht="30.6" customHeight="1">
      <c r="A16" s="173">
        <v>1</v>
      </c>
      <c r="B16" s="185" t="s">
        <v>142</v>
      </c>
      <c r="C16" s="306" t="s">
        <v>42</v>
      </c>
      <c r="D16" s="266" t="s">
        <v>150</v>
      </c>
      <c r="E16" s="269" t="s">
        <v>13</v>
      </c>
      <c r="F16" s="263">
        <v>3000</v>
      </c>
      <c r="G16" s="272">
        <v>44561</v>
      </c>
      <c r="H16" s="235" t="s">
        <v>155</v>
      </c>
      <c r="I16" s="181" t="s">
        <v>158</v>
      </c>
      <c r="J16" s="271" t="s">
        <v>148</v>
      </c>
      <c r="K16" s="271">
        <v>3</v>
      </c>
    </row>
    <row r="17" spans="1:11" s="72" customFormat="1" ht="30.6" customHeight="1">
      <c r="A17" s="173">
        <v>1</v>
      </c>
      <c r="B17" s="185" t="s">
        <v>142</v>
      </c>
      <c r="C17" s="306" t="s">
        <v>41</v>
      </c>
      <c r="D17" s="256" t="s">
        <v>164</v>
      </c>
      <c r="E17" s="269" t="s">
        <v>169</v>
      </c>
      <c r="F17" s="263">
        <v>4400</v>
      </c>
      <c r="G17" s="272">
        <v>44561</v>
      </c>
      <c r="H17" s="207" t="s">
        <v>153</v>
      </c>
      <c r="I17" s="181" t="s">
        <v>157</v>
      </c>
      <c r="J17" s="271" t="s">
        <v>148</v>
      </c>
      <c r="K17" s="271">
        <v>143</v>
      </c>
    </row>
    <row r="18" spans="1:11" s="72" customFormat="1" ht="22.5" customHeight="1">
      <c r="A18" s="173">
        <v>1</v>
      </c>
      <c r="B18" s="185" t="s">
        <v>142</v>
      </c>
      <c r="C18" s="306" t="s">
        <v>80</v>
      </c>
      <c r="D18" s="266" t="s">
        <v>393</v>
      </c>
      <c r="E18" s="267" t="s">
        <v>13</v>
      </c>
      <c r="F18" s="268">
        <v>10000</v>
      </c>
      <c r="G18" s="272">
        <v>44561</v>
      </c>
      <c r="H18" s="235" t="s">
        <v>154</v>
      </c>
      <c r="I18" s="181" t="s">
        <v>159</v>
      </c>
      <c r="J18" s="182" t="s">
        <v>394</v>
      </c>
      <c r="K18" s="182">
        <v>500</v>
      </c>
    </row>
    <row r="19" spans="1:11" s="72" customFormat="1" ht="15" customHeight="1">
      <c r="A19" s="173">
        <v>1</v>
      </c>
      <c r="B19" s="185" t="s">
        <v>142</v>
      </c>
      <c r="C19" s="306" t="s">
        <v>73</v>
      </c>
      <c r="D19" s="256" t="s">
        <v>163</v>
      </c>
      <c r="E19" s="267" t="s">
        <v>13</v>
      </c>
      <c r="F19" s="268">
        <v>5000</v>
      </c>
      <c r="G19" s="272">
        <v>44561</v>
      </c>
      <c r="H19" s="207" t="s">
        <v>154</v>
      </c>
      <c r="I19" s="181" t="s">
        <v>147</v>
      </c>
      <c r="J19" s="182" t="s">
        <v>148</v>
      </c>
      <c r="K19" s="182">
        <v>220</v>
      </c>
    </row>
    <row r="20" spans="1:11" s="72" customFormat="1" ht="39.75" customHeight="1">
      <c r="A20" s="173">
        <v>1</v>
      </c>
      <c r="B20" s="185" t="s">
        <v>142</v>
      </c>
      <c r="C20" s="306" t="s">
        <v>39</v>
      </c>
      <c r="D20" s="413" t="s">
        <v>525</v>
      </c>
      <c r="E20" s="267" t="s">
        <v>13</v>
      </c>
      <c r="F20" s="268">
        <v>5700</v>
      </c>
      <c r="G20" s="272">
        <v>44561</v>
      </c>
      <c r="H20" s="191" t="s">
        <v>395</v>
      </c>
      <c r="I20" s="181" t="s">
        <v>396</v>
      </c>
      <c r="J20" s="182" t="s">
        <v>394</v>
      </c>
      <c r="K20" s="182">
        <v>3</v>
      </c>
    </row>
    <row r="21" spans="1:11" s="72" customFormat="1" ht="45" customHeight="1">
      <c r="A21" s="173">
        <v>1</v>
      </c>
      <c r="B21" s="185" t="s">
        <v>142</v>
      </c>
      <c r="C21" s="306" t="s">
        <v>188</v>
      </c>
      <c r="D21" s="266" t="s">
        <v>397</v>
      </c>
      <c r="E21" s="269" t="s">
        <v>398</v>
      </c>
      <c r="F21" s="268">
        <v>5982800</v>
      </c>
      <c r="G21" s="272">
        <v>44561</v>
      </c>
      <c r="H21" s="191" t="s">
        <v>399</v>
      </c>
      <c r="I21" s="181" t="s">
        <v>400</v>
      </c>
      <c r="J21" s="182" t="s">
        <v>394</v>
      </c>
      <c r="K21" s="182">
        <v>7</v>
      </c>
    </row>
    <row r="22" spans="1:11" s="72" customFormat="1" ht="52.5" customHeight="1">
      <c r="A22" s="173">
        <v>1</v>
      </c>
      <c r="B22" s="185" t="s">
        <v>142</v>
      </c>
      <c r="C22" s="306" t="s">
        <v>23</v>
      </c>
      <c r="D22" s="266" t="s">
        <v>401</v>
      </c>
      <c r="E22" s="269" t="s">
        <v>398</v>
      </c>
      <c r="F22" s="268">
        <v>4035400</v>
      </c>
      <c r="G22" s="272">
        <v>44561</v>
      </c>
      <c r="H22" s="191" t="s">
        <v>402</v>
      </c>
      <c r="I22" s="181" t="s">
        <v>403</v>
      </c>
      <c r="J22" s="182" t="s">
        <v>148</v>
      </c>
      <c r="K22" s="182">
        <v>4</v>
      </c>
    </row>
    <row r="23" spans="1:11" s="72" customFormat="1" ht="54" customHeight="1">
      <c r="A23" s="173">
        <v>1</v>
      </c>
      <c r="B23" s="185" t="s">
        <v>142</v>
      </c>
      <c r="C23" s="306" t="s">
        <v>30</v>
      </c>
      <c r="D23" s="266" t="s">
        <v>404</v>
      </c>
      <c r="E23" s="270" t="s">
        <v>398</v>
      </c>
      <c r="F23" s="268">
        <v>1391800</v>
      </c>
      <c r="G23" s="272">
        <v>44561</v>
      </c>
      <c r="H23" s="191" t="s">
        <v>405</v>
      </c>
      <c r="I23" s="196" t="s">
        <v>406</v>
      </c>
      <c r="J23" s="182" t="s">
        <v>394</v>
      </c>
      <c r="K23" s="182">
        <v>4</v>
      </c>
    </row>
    <row r="24" spans="1:11" s="72" customFormat="1" ht="15.75" customHeight="1">
      <c r="A24" s="307"/>
      <c r="B24" s="308"/>
      <c r="C24" s="596" t="s">
        <v>17</v>
      </c>
      <c r="D24" s="596"/>
      <c r="E24" s="596"/>
      <c r="F24" s="314">
        <f>SUM(F13:F23)</f>
        <v>13511600</v>
      </c>
      <c r="G24" s="308"/>
      <c r="H24" s="597"/>
      <c r="I24" s="597"/>
      <c r="J24" s="597"/>
      <c r="K24" s="597"/>
    </row>
    <row r="25" spans="1:11" s="72" customFormat="1" ht="13.5" customHeight="1">
      <c r="A25" s="174">
        <v>1</v>
      </c>
      <c r="B25" s="186" t="s">
        <v>144</v>
      </c>
      <c r="C25" s="177"/>
      <c r="D25" s="544" t="s">
        <v>387</v>
      </c>
      <c r="E25" s="545"/>
      <c r="F25" s="545"/>
      <c r="G25" s="545"/>
      <c r="H25" s="545"/>
      <c r="I25" s="545"/>
      <c r="J25" s="545"/>
      <c r="K25" s="546"/>
    </row>
    <row r="26" spans="1:11" s="72" customFormat="1" ht="30" customHeight="1">
      <c r="A26" s="174">
        <v>1</v>
      </c>
      <c r="B26" s="186" t="s">
        <v>144</v>
      </c>
      <c r="C26" s="209" t="s">
        <v>30</v>
      </c>
      <c r="D26" s="179" t="s">
        <v>165</v>
      </c>
      <c r="E26" s="279" t="s">
        <v>170</v>
      </c>
      <c r="F26" s="184">
        <v>203500</v>
      </c>
      <c r="G26" s="272">
        <v>44561</v>
      </c>
      <c r="H26" s="183" t="s">
        <v>168</v>
      </c>
      <c r="I26" s="196" t="s">
        <v>166</v>
      </c>
      <c r="J26" s="281" t="s">
        <v>148</v>
      </c>
      <c r="K26" s="182">
        <v>630</v>
      </c>
    </row>
    <row r="27" spans="1:11" s="72" customFormat="1" ht="12" customHeight="1">
      <c r="A27" s="174">
        <v>1</v>
      </c>
      <c r="B27" s="186" t="s">
        <v>144</v>
      </c>
      <c r="C27" s="209" t="s">
        <v>31</v>
      </c>
      <c r="D27" s="299" t="s">
        <v>146</v>
      </c>
      <c r="E27" s="279" t="s">
        <v>13</v>
      </c>
      <c r="F27" s="184">
        <v>2000</v>
      </c>
      <c r="G27" s="272">
        <v>44561</v>
      </c>
      <c r="H27" s="183" t="s">
        <v>153</v>
      </c>
      <c r="I27" s="181" t="s">
        <v>156</v>
      </c>
      <c r="J27" s="182" t="s">
        <v>394</v>
      </c>
      <c r="K27" s="182">
        <v>15</v>
      </c>
    </row>
    <row r="28" spans="1:11" s="72" customFormat="1" ht="12" customHeight="1">
      <c r="A28" s="307"/>
      <c r="B28" s="308"/>
      <c r="C28" s="596" t="s">
        <v>17</v>
      </c>
      <c r="D28" s="596"/>
      <c r="E28" s="596"/>
      <c r="F28" s="309">
        <f>SUM(F26:F27)</f>
        <v>205500</v>
      </c>
      <c r="G28" s="308"/>
      <c r="H28" s="597"/>
      <c r="I28" s="597"/>
      <c r="J28" s="597"/>
      <c r="K28" s="597"/>
    </row>
    <row r="29" spans="1:11" s="72" customFormat="1" ht="12" customHeight="1">
      <c r="A29" s="307"/>
      <c r="B29" s="596" t="s">
        <v>16</v>
      </c>
      <c r="C29" s="596"/>
      <c r="D29" s="596"/>
      <c r="E29" s="596"/>
      <c r="F29" s="314">
        <f>SUM(F13:F23,F26:F27)</f>
        <v>13717100</v>
      </c>
      <c r="G29" s="597"/>
      <c r="H29" s="597"/>
      <c r="I29" s="597"/>
      <c r="J29" s="597"/>
      <c r="K29" s="597"/>
    </row>
    <row r="30" spans="1:11" s="72" customFormat="1" ht="13.5" customHeight="1">
      <c r="A30" s="187">
        <v>2</v>
      </c>
      <c r="B30" s="504" t="s">
        <v>494</v>
      </c>
      <c r="C30" s="505"/>
      <c r="D30" s="505"/>
      <c r="E30" s="505"/>
      <c r="F30" s="505"/>
      <c r="G30" s="505"/>
      <c r="H30" s="505"/>
      <c r="I30" s="505"/>
      <c r="J30" s="505"/>
      <c r="K30" s="505"/>
    </row>
    <row r="31" spans="1:11" s="72" customFormat="1" ht="17.25" customHeight="1">
      <c r="A31" s="188">
        <v>2</v>
      </c>
      <c r="B31" s="192" t="s">
        <v>142</v>
      </c>
      <c r="C31" s="506" t="s">
        <v>171</v>
      </c>
      <c r="D31" s="506"/>
      <c r="E31" s="506"/>
      <c r="F31" s="506"/>
      <c r="G31" s="506"/>
      <c r="H31" s="506"/>
      <c r="I31" s="506"/>
      <c r="J31" s="506"/>
      <c r="K31" s="506"/>
    </row>
    <row r="32" spans="1:11" ht="12.75" customHeight="1">
      <c r="A32" s="188">
        <v>2</v>
      </c>
      <c r="B32" s="175" t="s">
        <v>142</v>
      </c>
      <c r="C32" s="598" t="s">
        <v>172</v>
      </c>
      <c r="D32" s="624"/>
      <c r="E32" s="624"/>
      <c r="F32" s="624"/>
      <c r="G32" s="624"/>
      <c r="H32" s="624"/>
      <c r="I32" s="624"/>
      <c r="J32" s="624"/>
      <c r="K32" s="625"/>
    </row>
    <row r="33" spans="1:16" ht="27" customHeight="1">
      <c r="A33" s="190">
        <v>2</v>
      </c>
      <c r="B33" s="175" t="s">
        <v>142</v>
      </c>
      <c r="C33" s="189" t="s">
        <v>142</v>
      </c>
      <c r="D33" s="179" t="s">
        <v>495</v>
      </c>
      <c r="E33" s="183" t="s">
        <v>173</v>
      </c>
      <c r="F33" s="239">
        <v>2365800</v>
      </c>
      <c r="G33" s="272">
        <v>44561</v>
      </c>
      <c r="H33" s="191" t="s">
        <v>174</v>
      </c>
      <c r="I33" s="196" t="s">
        <v>515</v>
      </c>
      <c r="J33" s="241" t="s">
        <v>148</v>
      </c>
      <c r="K33" s="183">
        <v>1100</v>
      </c>
    </row>
    <row r="34" spans="1:16" ht="38.25">
      <c r="A34" s="190">
        <v>2</v>
      </c>
      <c r="B34" s="175" t="s">
        <v>142</v>
      </c>
      <c r="C34" s="189" t="s">
        <v>177</v>
      </c>
      <c r="D34" s="179" t="s">
        <v>175</v>
      </c>
      <c r="E34" s="183" t="s">
        <v>173</v>
      </c>
      <c r="F34" s="239">
        <v>4961100</v>
      </c>
      <c r="G34" s="272">
        <v>44561</v>
      </c>
      <c r="H34" s="191" t="s">
        <v>176</v>
      </c>
      <c r="I34" s="196" t="s">
        <v>516</v>
      </c>
      <c r="J34" s="241" t="s">
        <v>148</v>
      </c>
      <c r="K34" s="183">
        <v>6000</v>
      </c>
      <c r="P34" s="240"/>
    </row>
    <row r="35" spans="1:16" ht="38.25">
      <c r="A35" s="190">
        <v>2</v>
      </c>
      <c r="B35" s="175" t="s">
        <v>142</v>
      </c>
      <c r="C35" s="189" t="s">
        <v>37</v>
      </c>
      <c r="D35" s="179" t="s">
        <v>496</v>
      </c>
      <c r="E35" s="183" t="s">
        <v>13</v>
      </c>
      <c r="F35" s="239">
        <v>20000</v>
      </c>
      <c r="G35" s="272">
        <v>44561</v>
      </c>
      <c r="H35" s="191" t="s">
        <v>484</v>
      </c>
      <c r="I35" s="414" t="s">
        <v>526</v>
      </c>
      <c r="J35" s="241" t="s">
        <v>148</v>
      </c>
      <c r="K35" s="183">
        <v>25</v>
      </c>
      <c r="P35" s="240"/>
    </row>
    <row r="36" spans="1:16">
      <c r="A36" s="190">
        <v>2</v>
      </c>
      <c r="B36" s="175" t="s">
        <v>142</v>
      </c>
      <c r="C36" s="189" t="s">
        <v>180</v>
      </c>
      <c r="D36" s="179" t="s">
        <v>178</v>
      </c>
      <c r="E36" s="183" t="s">
        <v>179</v>
      </c>
      <c r="F36" s="239">
        <v>171500</v>
      </c>
      <c r="G36" s="272">
        <v>44561</v>
      </c>
      <c r="H36" s="191" t="s">
        <v>407</v>
      </c>
      <c r="I36" s="196" t="s">
        <v>508</v>
      </c>
      <c r="J36" s="241" t="s">
        <v>148</v>
      </c>
      <c r="K36" s="183">
        <v>536</v>
      </c>
      <c r="P36" s="240"/>
    </row>
    <row r="37" spans="1:16" ht="38.25">
      <c r="A37" s="190">
        <v>2</v>
      </c>
      <c r="B37" s="175" t="s">
        <v>142</v>
      </c>
      <c r="C37" s="189" t="s">
        <v>181</v>
      </c>
      <c r="D37" s="179" t="s">
        <v>408</v>
      </c>
      <c r="E37" s="183" t="s">
        <v>13</v>
      </c>
      <c r="F37" s="239">
        <v>560000</v>
      </c>
      <c r="G37" s="272">
        <v>44561</v>
      </c>
      <c r="H37" s="191" t="s">
        <v>409</v>
      </c>
      <c r="I37" s="196" t="s">
        <v>514</v>
      </c>
      <c r="J37" s="241" t="s">
        <v>148</v>
      </c>
      <c r="K37" s="183">
        <v>890</v>
      </c>
      <c r="P37" s="240"/>
    </row>
    <row r="38" spans="1:16" ht="38.25">
      <c r="A38" s="190">
        <v>2</v>
      </c>
      <c r="B38" s="175" t="s">
        <v>142</v>
      </c>
      <c r="C38" s="189" t="s">
        <v>181</v>
      </c>
      <c r="D38" s="179" t="s">
        <v>497</v>
      </c>
      <c r="E38" s="183" t="s">
        <v>13</v>
      </c>
      <c r="F38" s="239">
        <v>90000</v>
      </c>
      <c r="G38" s="272">
        <v>44561</v>
      </c>
      <c r="H38" s="191" t="s">
        <v>409</v>
      </c>
      <c r="I38" s="196" t="s">
        <v>514</v>
      </c>
      <c r="J38" s="241" t="s">
        <v>148</v>
      </c>
      <c r="K38" s="183">
        <v>580</v>
      </c>
      <c r="P38" s="240"/>
    </row>
    <row r="39" spans="1:16" ht="51">
      <c r="A39" s="190">
        <v>2</v>
      </c>
      <c r="B39" s="175" t="s">
        <v>142</v>
      </c>
      <c r="C39" s="189" t="s">
        <v>182</v>
      </c>
      <c r="D39" s="179" t="s">
        <v>410</v>
      </c>
      <c r="E39" s="183" t="s">
        <v>13</v>
      </c>
      <c r="F39" s="239">
        <v>90000</v>
      </c>
      <c r="G39" s="272">
        <v>44561</v>
      </c>
      <c r="H39" s="191" t="s">
        <v>485</v>
      </c>
      <c r="I39" s="196" t="s">
        <v>514</v>
      </c>
      <c r="J39" s="241" t="s">
        <v>148</v>
      </c>
      <c r="K39" s="183">
        <v>1800</v>
      </c>
      <c r="P39" s="240"/>
    </row>
    <row r="40" spans="1:16" ht="25.5">
      <c r="A40" s="190">
        <v>2</v>
      </c>
      <c r="B40" s="175" t="s">
        <v>142</v>
      </c>
      <c r="C40" s="189" t="s">
        <v>183</v>
      </c>
      <c r="D40" s="179" t="s">
        <v>184</v>
      </c>
      <c r="E40" s="183" t="s">
        <v>179</v>
      </c>
      <c r="F40" s="239">
        <v>12300</v>
      </c>
      <c r="G40" s="272">
        <v>44561</v>
      </c>
      <c r="H40" s="191" t="s">
        <v>414</v>
      </c>
      <c r="I40" s="414" t="s">
        <v>503</v>
      </c>
      <c r="J40" s="241" t="s">
        <v>254</v>
      </c>
      <c r="K40" s="183">
        <v>100</v>
      </c>
      <c r="P40" s="240"/>
    </row>
    <row r="41" spans="1:16" ht="25.5">
      <c r="A41" s="190">
        <v>2</v>
      </c>
      <c r="B41" s="175" t="s">
        <v>142</v>
      </c>
      <c r="C41" s="189" t="s">
        <v>34</v>
      </c>
      <c r="D41" s="179" t="s">
        <v>186</v>
      </c>
      <c r="E41" s="183" t="s">
        <v>179</v>
      </c>
      <c r="F41" s="239">
        <v>0.5</v>
      </c>
      <c r="G41" s="272">
        <v>44561</v>
      </c>
      <c r="H41" s="191" t="s">
        <v>187</v>
      </c>
      <c r="I41" s="414" t="s">
        <v>503</v>
      </c>
      <c r="J41" s="241" t="s">
        <v>254</v>
      </c>
      <c r="K41" s="183">
        <v>100</v>
      </c>
      <c r="P41" s="240"/>
    </row>
    <row r="42" spans="1:16" ht="27" customHeight="1">
      <c r="A42" s="638">
        <v>2</v>
      </c>
      <c r="B42" s="610" t="s">
        <v>142</v>
      </c>
      <c r="C42" s="608" t="s">
        <v>36</v>
      </c>
      <c r="D42" s="547" t="s">
        <v>411</v>
      </c>
      <c r="E42" s="183" t="s">
        <v>491</v>
      </c>
      <c r="F42" s="239">
        <v>35500</v>
      </c>
      <c r="G42" s="590">
        <v>44561</v>
      </c>
      <c r="H42" s="612" t="s">
        <v>412</v>
      </c>
      <c r="I42" s="602" t="s">
        <v>507</v>
      </c>
      <c r="J42" s="605" t="s">
        <v>148</v>
      </c>
      <c r="K42" s="605">
        <v>109</v>
      </c>
      <c r="P42" s="240"/>
    </row>
    <row r="43" spans="1:16" ht="18.75" customHeight="1">
      <c r="A43" s="638"/>
      <c r="B43" s="611"/>
      <c r="C43" s="609"/>
      <c r="D43" s="549"/>
      <c r="E43" s="183" t="s">
        <v>13</v>
      </c>
      <c r="F43" s="239">
        <v>14900</v>
      </c>
      <c r="G43" s="591"/>
      <c r="H43" s="613"/>
      <c r="I43" s="604"/>
      <c r="J43" s="607"/>
      <c r="K43" s="607"/>
      <c r="P43" s="240"/>
    </row>
    <row r="44" spans="1:16" ht="25.5">
      <c r="A44" s="190">
        <v>2</v>
      </c>
      <c r="B44" s="175" t="s">
        <v>142</v>
      </c>
      <c r="C44" s="189" t="s">
        <v>188</v>
      </c>
      <c r="D44" s="179" t="s">
        <v>189</v>
      </c>
      <c r="E44" s="183" t="s">
        <v>413</v>
      </c>
      <c r="F44" s="239">
        <v>62400</v>
      </c>
      <c r="G44" s="272">
        <v>44561</v>
      </c>
      <c r="H44" s="191" t="s">
        <v>414</v>
      </c>
      <c r="I44" s="414" t="s">
        <v>528</v>
      </c>
      <c r="J44" s="241" t="s">
        <v>148</v>
      </c>
      <c r="K44" s="183">
        <v>700</v>
      </c>
      <c r="P44" s="240"/>
    </row>
    <row r="45" spans="1:16" ht="25.5">
      <c r="A45" s="190">
        <v>2</v>
      </c>
      <c r="B45" s="175" t="s">
        <v>142</v>
      </c>
      <c r="C45" s="189" t="s">
        <v>188</v>
      </c>
      <c r="D45" s="179" t="s">
        <v>189</v>
      </c>
      <c r="E45" s="183" t="s">
        <v>413</v>
      </c>
      <c r="F45" s="239">
        <v>320400</v>
      </c>
      <c r="G45" s="272">
        <v>44561</v>
      </c>
      <c r="H45" s="191" t="s">
        <v>414</v>
      </c>
      <c r="I45" s="414" t="s">
        <v>527</v>
      </c>
      <c r="J45" s="241" t="s">
        <v>148</v>
      </c>
      <c r="K45" s="183">
        <v>1400</v>
      </c>
      <c r="P45" s="240"/>
    </row>
    <row r="46" spans="1:16" ht="41.25" customHeight="1">
      <c r="A46" s="190">
        <v>2</v>
      </c>
      <c r="B46" s="175" t="s">
        <v>142</v>
      </c>
      <c r="C46" s="189" t="s">
        <v>23</v>
      </c>
      <c r="D46" s="179" t="s">
        <v>190</v>
      </c>
      <c r="E46" s="183" t="s">
        <v>13</v>
      </c>
      <c r="F46" s="239">
        <v>33000</v>
      </c>
      <c r="G46" s="272">
        <v>44561</v>
      </c>
      <c r="H46" s="191" t="s">
        <v>484</v>
      </c>
      <c r="I46" s="196" t="s">
        <v>506</v>
      </c>
      <c r="J46" s="241" t="s">
        <v>148</v>
      </c>
      <c r="K46" s="183">
        <v>150</v>
      </c>
      <c r="P46" s="240"/>
    </row>
    <row r="47" spans="1:16" ht="31.5" customHeight="1">
      <c r="A47" s="638">
        <v>2</v>
      </c>
      <c r="B47" s="610" t="s">
        <v>142</v>
      </c>
      <c r="C47" s="608" t="s">
        <v>35</v>
      </c>
      <c r="D47" s="547" t="s">
        <v>415</v>
      </c>
      <c r="E47" s="183" t="s">
        <v>152</v>
      </c>
      <c r="F47" s="239">
        <v>122462</v>
      </c>
      <c r="G47" s="590">
        <v>44561</v>
      </c>
      <c r="H47" s="612" t="s">
        <v>486</v>
      </c>
      <c r="I47" s="602" t="s">
        <v>456</v>
      </c>
      <c r="J47" s="605" t="s">
        <v>148</v>
      </c>
      <c r="K47" s="605">
        <v>3000</v>
      </c>
      <c r="P47" s="240"/>
    </row>
    <row r="48" spans="1:16" ht="18.75" customHeight="1">
      <c r="A48" s="638"/>
      <c r="B48" s="611"/>
      <c r="C48" s="609"/>
      <c r="D48" s="549"/>
      <c r="E48" s="183" t="s">
        <v>492</v>
      </c>
      <c r="F48" s="239">
        <v>21600</v>
      </c>
      <c r="G48" s="591"/>
      <c r="H48" s="613"/>
      <c r="I48" s="604"/>
      <c r="J48" s="607"/>
      <c r="K48" s="607"/>
      <c r="P48" s="240"/>
    </row>
    <row r="49" spans="1:16" ht="25.5">
      <c r="A49" s="190">
        <v>2</v>
      </c>
      <c r="B49" s="175" t="s">
        <v>180</v>
      </c>
      <c r="C49" s="189" t="s">
        <v>182</v>
      </c>
      <c r="D49" s="179" t="s">
        <v>416</v>
      </c>
      <c r="E49" s="183" t="s">
        <v>173</v>
      </c>
      <c r="F49" s="239">
        <v>3200</v>
      </c>
      <c r="G49" s="272">
        <v>44561</v>
      </c>
      <c r="H49" s="191" t="s">
        <v>417</v>
      </c>
      <c r="I49" s="196" t="s">
        <v>506</v>
      </c>
      <c r="J49" s="241" t="s">
        <v>148</v>
      </c>
      <c r="K49" s="183">
        <v>6</v>
      </c>
      <c r="P49" s="240"/>
    </row>
    <row r="50" spans="1:16">
      <c r="A50" s="190">
        <v>2</v>
      </c>
      <c r="B50" s="175" t="s">
        <v>142</v>
      </c>
      <c r="C50" s="189" t="s">
        <v>30</v>
      </c>
      <c r="D50" s="179" t="s">
        <v>191</v>
      </c>
      <c r="E50" s="183" t="s">
        <v>13</v>
      </c>
      <c r="F50" s="239">
        <v>40000</v>
      </c>
      <c r="G50" s="272">
        <v>44561</v>
      </c>
      <c r="H50" s="191" t="s">
        <v>487</v>
      </c>
      <c r="I50" s="196" t="s">
        <v>513</v>
      </c>
      <c r="J50" s="241" t="s">
        <v>148</v>
      </c>
      <c r="K50" s="183">
        <v>2000</v>
      </c>
      <c r="P50" s="240"/>
    </row>
    <row r="51" spans="1:16" ht="25.5">
      <c r="A51" s="190">
        <v>2</v>
      </c>
      <c r="B51" s="175" t="s">
        <v>142</v>
      </c>
      <c r="C51" s="189" t="s">
        <v>31</v>
      </c>
      <c r="D51" s="179" t="s">
        <v>529</v>
      </c>
      <c r="E51" s="183" t="s">
        <v>13</v>
      </c>
      <c r="F51" s="239">
        <v>2400</v>
      </c>
      <c r="G51" s="272">
        <v>44561</v>
      </c>
      <c r="H51" s="191" t="s">
        <v>488</v>
      </c>
      <c r="I51" s="196" t="s">
        <v>506</v>
      </c>
      <c r="J51" s="241" t="s">
        <v>148</v>
      </c>
      <c r="K51" s="183">
        <v>950</v>
      </c>
      <c r="P51" s="240"/>
    </row>
    <row r="52" spans="1:16" ht="25.5">
      <c r="A52" s="190">
        <v>2</v>
      </c>
      <c r="B52" s="175" t="s">
        <v>142</v>
      </c>
      <c r="C52" s="189" t="s">
        <v>32</v>
      </c>
      <c r="D52" s="179" t="s">
        <v>192</v>
      </c>
      <c r="E52" s="183" t="s">
        <v>179</v>
      </c>
      <c r="F52" s="239">
        <v>5100</v>
      </c>
      <c r="G52" s="272">
        <v>44561</v>
      </c>
      <c r="H52" s="191" t="s">
        <v>489</v>
      </c>
      <c r="I52" s="196" t="s">
        <v>503</v>
      </c>
      <c r="J52" s="241" t="s">
        <v>254</v>
      </c>
      <c r="K52" s="183">
        <v>100</v>
      </c>
      <c r="P52" s="240"/>
    </row>
    <row r="53" spans="1:16">
      <c r="A53" s="307"/>
      <c r="B53" s="308"/>
      <c r="C53" s="596" t="s">
        <v>17</v>
      </c>
      <c r="D53" s="596"/>
      <c r="E53" s="596"/>
      <c r="F53" s="309">
        <f>SUM(F33:F52)</f>
        <v>8931662.5</v>
      </c>
      <c r="G53" s="641"/>
      <c r="H53" s="642"/>
      <c r="I53" s="642"/>
      <c r="J53" s="642"/>
      <c r="K53" s="643"/>
      <c r="P53" s="240"/>
    </row>
    <row r="54" spans="1:16">
      <c r="A54" s="187">
        <v>2</v>
      </c>
      <c r="B54" s="175" t="s">
        <v>144</v>
      </c>
      <c r="C54" s="598" t="s">
        <v>194</v>
      </c>
      <c r="D54" s="599"/>
      <c r="E54" s="599"/>
      <c r="F54" s="599"/>
      <c r="G54" s="599"/>
      <c r="H54" s="599"/>
      <c r="I54" s="599"/>
      <c r="J54" s="599"/>
      <c r="K54" s="600"/>
    </row>
    <row r="55" spans="1:16" ht="25.5">
      <c r="A55" s="187">
        <v>2</v>
      </c>
      <c r="B55" s="175" t="s">
        <v>144</v>
      </c>
      <c r="C55" s="193" t="s">
        <v>142</v>
      </c>
      <c r="D55" s="179" t="s">
        <v>530</v>
      </c>
      <c r="E55" s="183" t="s">
        <v>13</v>
      </c>
      <c r="F55" s="239">
        <v>30000</v>
      </c>
      <c r="G55" s="272">
        <v>44561</v>
      </c>
      <c r="H55" s="191" t="s">
        <v>202</v>
      </c>
      <c r="I55" s="196" t="s">
        <v>512</v>
      </c>
      <c r="J55" s="241" t="s">
        <v>148</v>
      </c>
      <c r="K55" s="183">
        <v>34</v>
      </c>
    </row>
    <row r="56" spans="1:16" ht="25.5">
      <c r="A56" s="187">
        <v>2</v>
      </c>
      <c r="B56" s="175" t="s">
        <v>144</v>
      </c>
      <c r="C56" s="193" t="s">
        <v>144</v>
      </c>
      <c r="D56" s="179" t="s">
        <v>195</v>
      </c>
      <c r="E56" s="183" t="s">
        <v>179</v>
      </c>
      <c r="F56" s="239">
        <v>399200</v>
      </c>
      <c r="G56" s="272">
        <v>44561</v>
      </c>
      <c r="H56" s="191" t="s">
        <v>196</v>
      </c>
      <c r="I56" s="196" t="s">
        <v>505</v>
      </c>
      <c r="J56" s="241" t="s">
        <v>148</v>
      </c>
      <c r="K56" s="183">
        <v>170</v>
      </c>
    </row>
    <row r="57" spans="1:16" ht="15.75" customHeight="1">
      <c r="A57" s="698">
        <v>2</v>
      </c>
      <c r="B57" s="610" t="s">
        <v>144</v>
      </c>
      <c r="C57" s="608" t="s">
        <v>177</v>
      </c>
      <c r="D57" s="601" t="s">
        <v>418</v>
      </c>
      <c r="E57" s="183" t="s">
        <v>198</v>
      </c>
      <c r="F57" s="239">
        <v>114600</v>
      </c>
      <c r="G57" s="590">
        <v>44561</v>
      </c>
      <c r="H57" s="612" t="s">
        <v>197</v>
      </c>
      <c r="I57" s="602" t="s">
        <v>561</v>
      </c>
      <c r="J57" s="605" t="s">
        <v>148</v>
      </c>
      <c r="K57" s="605">
        <v>210</v>
      </c>
    </row>
    <row r="58" spans="1:16">
      <c r="A58" s="638"/>
      <c r="B58" s="697"/>
      <c r="C58" s="696"/>
      <c r="D58" s="539"/>
      <c r="E58" s="183" t="s">
        <v>13</v>
      </c>
      <c r="F58" s="239">
        <v>155800</v>
      </c>
      <c r="G58" s="695"/>
      <c r="H58" s="694"/>
      <c r="I58" s="603"/>
      <c r="J58" s="606"/>
      <c r="K58" s="606"/>
    </row>
    <row r="59" spans="1:16" ht="11.25" customHeight="1">
      <c r="A59" s="638"/>
      <c r="B59" s="697"/>
      <c r="C59" s="696"/>
      <c r="D59" s="539"/>
      <c r="E59" s="183" t="s">
        <v>179</v>
      </c>
      <c r="F59" s="239">
        <v>216000</v>
      </c>
      <c r="G59" s="695"/>
      <c r="H59" s="694"/>
      <c r="I59" s="603"/>
      <c r="J59" s="606"/>
      <c r="K59" s="606"/>
    </row>
    <row r="60" spans="1:16" ht="15.75" customHeight="1">
      <c r="A60" s="638"/>
      <c r="B60" s="697"/>
      <c r="C60" s="696"/>
      <c r="D60" s="539"/>
      <c r="E60" s="183" t="s">
        <v>200</v>
      </c>
      <c r="F60" s="239">
        <v>1034000</v>
      </c>
      <c r="G60" s="695"/>
      <c r="H60" s="694"/>
      <c r="I60" s="603"/>
      <c r="J60" s="606"/>
      <c r="K60" s="606"/>
    </row>
    <row r="61" spans="1:16">
      <c r="A61" s="699"/>
      <c r="B61" s="611"/>
      <c r="C61" s="609"/>
      <c r="D61" s="540"/>
      <c r="E61" s="183" t="s">
        <v>173</v>
      </c>
      <c r="F61" s="239">
        <v>32000</v>
      </c>
      <c r="G61" s="591"/>
      <c r="H61" s="613"/>
      <c r="I61" s="604"/>
      <c r="J61" s="607"/>
      <c r="K61" s="607"/>
    </row>
    <row r="62" spans="1:16" ht="12.75" customHeight="1">
      <c r="A62" s="698">
        <v>2</v>
      </c>
      <c r="B62" s="610" t="s">
        <v>144</v>
      </c>
      <c r="C62" s="608" t="s">
        <v>180</v>
      </c>
      <c r="D62" s="547" t="s">
        <v>199</v>
      </c>
      <c r="E62" s="183" t="s">
        <v>13</v>
      </c>
      <c r="F62" s="239">
        <v>437100</v>
      </c>
      <c r="G62" s="590">
        <v>44561</v>
      </c>
      <c r="H62" s="612" t="s">
        <v>196</v>
      </c>
      <c r="I62" s="602" t="s">
        <v>532</v>
      </c>
      <c r="J62" s="605" t="s">
        <v>254</v>
      </c>
      <c r="K62" s="605">
        <v>100</v>
      </c>
    </row>
    <row r="63" spans="1:16">
      <c r="A63" s="699"/>
      <c r="B63" s="611"/>
      <c r="C63" s="609"/>
      <c r="D63" s="549"/>
      <c r="E63" s="183" t="s">
        <v>200</v>
      </c>
      <c r="F63" s="239">
        <v>30000</v>
      </c>
      <c r="G63" s="591"/>
      <c r="H63" s="613"/>
      <c r="I63" s="604"/>
      <c r="J63" s="607"/>
      <c r="K63" s="607"/>
    </row>
    <row r="64" spans="1:16" ht="25.5">
      <c r="A64" s="187">
        <v>2</v>
      </c>
      <c r="B64" s="175" t="s">
        <v>144</v>
      </c>
      <c r="C64" s="193" t="s">
        <v>181</v>
      </c>
      <c r="D64" s="179" t="s">
        <v>201</v>
      </c>
      <c r="E64" s="183" t="s">
        <v>179</v>
      </c>
      <c r="F64" s="239">
        <v>115000</v>
      </c>
      <c r="G64" s="272">
        <v>44561</v>
      </c>
      <c r="H64" s="191" t="s">
        <v>196</v>
      </c>
      <c r="I64" s="414" t="s">
        <v>532</v>
      </c>
      <c r="J64" s="241" t="s">
        <v>254</v>
      </c>
      <c r="K64" s="183">
        <v>100</v>
      </c>
    </row>
    <row r="65" spans="1:11" ht="25.5">
      <c r="A65" s="187">
        <v>2</v>
      </c>
      <c r="B65" s="175" t="s">
        <v>144</v>
      </c>
      <c r="C65" s="193" t="s">
        <v>181</v>
      </c>
      <c r="D65" s="179" t="s">
        <v>419</v>
      </c>
      <c r="E65" s="183" t="s">
        <v>179</v>
      </c>
      <c r="F65" s="180">
        <v>197100</v>
      </c>
      <c r="G65" s="272">
        <v>44561</v>
      </c>
      <c r="H65" s="191" t="s">
        <v>538</v>
      </c>
      <c r="I65" s="196" t="s">
        <v>511</v>
      </c>
      <c r="J65" s="241" t="s">
        <v>148</v>
      </c>
      <c r="K65" s="183">
        <v>30</v>
      </c>
    </row>
    <row r="66" spans="1:11" ht="25.5">
      <c r="A66" s="187">
        <v>2</v>
      </c>
      <c r="B66" s="175" t="s">
        <v>144</v>
      </c>
      <c r="C66" s="193" t="s">
        <v>182</v>
      </c>
      <c r="D66" s="179" t="s">
        <v>531</v>
      </c>
      <c r="E66" s="183" t="s">
        <v>413</v>
      </c>
      <c r="F66" s="180">
        <v>5900</v>
      </c>
      <c r="G66" s="272">
        <v>44561</v>
      </c>
      <c r="H66" s="191" t="s">
        <v>193</v>
      </c>
      <c r="I66" s="196" t="s">
        <v>503</v>
      </c>
      <c r="J66" s="241" t="s">
        <v>254</v>
      </c>
      <c r="K66" s="183">
        <v>100</v>
      </c>
    </row>
    <row r="67" spans="1:11" ht="27" customHeight="1">
      <c r="A67" s="187">
        <v>2</v>
      </c>
      <c r="B67" s="175" t="s">
        <v>144</v>
      </c>
      <c r="C67" s="193" t="s">
        <v>183</v>
      </c>
      <c r="D67" s="179" t="s">
        <v>203</v>
      </c>
      <c r="E67" s="183" t="s">
        <v>173</v>
      </c>
      <c r="F67" s="180">
        <v>2600</v>
      </c>
      <c r="G67" s="272">
        <v>44561</v>
      </c>
      <c r="H67" s="191" t="s">
        <v>204</v>
      </c>
      <c r="I67" s="196" t="s">
        <v>504</v>
      </c>
      <c r="J67" s="241" t="s">
        <v>148</v>
      </c>
      <c r="K67" s="183">
        <v>3000</v>
      </c>
    </row>
    <row r="68" spans="1:11" ht="29.25" customHeight="1">
      <c r="A68" s="187">
        <v>2</v>
      </c>
      <c r="B68" s="175" t="s">
        <v>144</v>
      </c>
      <c r="C68" s="193" t="s">
        <v>185</v>
      </c>
      <c r="D68" s="179" t="s">
        <v>205</v>
      </c>
      <c r="E68" s="183" t="s">
        <v>179</v>
      </c>
      <c r="F68" s="180">
        <v>3100</v>
      </c>
      <c r="G68" s="272">
        <v>44561</v>
      </c>
      <c r="H68" s="195" t="s">
        <v>420</v>
      </c>
      <c r="I68" s="196" t="s">
        <v>503</v>
      </c>
      <c r="J68" s="241" t="s">
        <v>148</v>
      </c>
      <c r="K68" s="183">
        <v>100</v>
      </c>
    </row>
    <row r="69" spans="1:11" ht="11.25" customHeight="1">
      <c r="A69" s="698">
        <v>2</v>
      </c>
      <c r="B69" s="610" t="s">
        <v>144</v>
      </c>
      <c r="C69" s="608" t="s">
        <v>183</v>
      </c>
      <c r="D69" s="547" t="s">
        <v>206</v>
      </c>
      <c r="E69" s="183" t="s">
        <v>200</v>
      </c>
      <c r="F69" s="180">
        <v>1800</v>
      </c>
      <c r="G69" s="590">
        <v>44561</v>
      </c>
      <c r="H69" s="612" t="s">
        <v>421</v>
      </c>
      <c r="I69" s="602" t="s">
        <v>207</v>
      </c>
      <c r="J69" s="605" t="s">
        <v>148</v>
      </c>
      <c r="K69" s="605">
        <v>32</v>
      </c>
    </row>
    <row r="70" spans="1:11" ht="14.25" customHeight="1">
      <c r="A70" s="638"/>
      <c r="B70" s="697"/>
      <c r="C70" s="696"/>
      <c r="D70" s="548"/>
      <c r="E70" s="183" t="s">
        <v>173</v>
      </c>
      <c r="F70" s="180">
        <v>7200</v>
      </c>
      <c r="G70" s="695"/>
      <c r="H70" s="694"/>
      <c r="I70" s="603"/>
      <c r="J70" s="606"/>
      <c r="K70" s="606"/>
    </row>
    <row r="71" spans="1:11" ht="11.25" customHeight="1">
      <c r="A71" s="638"/>
      <c r="B71" s="697"/>
      <c r="C71" s="696"/>
      <c r="D71" s="548"/>
      <c r="E71" s="183" t="s">
        <v>198</v>
      </c>
      <c r="F71" s="180">
        <v>3500</v>
      </c>
      <c r="G71" s="695"/>
      <c r="H71" s="694"/>
      <c r="I71" s="603"/>
      <c r="J71" s="606"/>
      <c r="K71" s="606"/>
    </row>
    <row r="72" spans="1:11" ht="17.25" customHeight="1">
      <c r="A72" s="699"/>
      <c r="B72" s="611"/>
      <c r="C72" s="609"/>
      <c r="D72" s="549"/>
      <c r="E72" s="183" t="s">
        <v>13</v>
      </c>
      <c r="F72" s="180">
        <v>646000</v>
      </c>
      <c r="G72" s="591"/>
      <c r="H72" s="613"/>
      <c r="I72" s="604"/>
      <c r="J72" s="607"/>
      <c r="K72" s="607"/>
    </row>
    <row r="73" spans="1:11" ht="31.5" customHeight="1">
      <c r="A73" s="187">
        <v>2</v>
      </c>
      <c r="B73" s="175" t="s">
        <v>144</v>
      </c>
      <c r="C73" s="193" t="s">
        <v>23</v>
      </c>
      <c r="D73" s="416" t="s">
        <v>562</v>
      </c>
      <c r="E73" s="183" t="s">
        <v>413</v>
      </c>
      <c r="F73" s="180">
        <v>143600</v>
      </c>
      <c r="G73" s="272">
        <v>44561</v>
      </c>
      <c r="H73" s="195" t="s">
        <v>490</v>
      </c>
      <c r="I73" s="196" t="s">
        <v>502</v>
      </c>
      <c r="J73" s="241" t="s">
        <v>148</v>
      </c>
      <c r="K73" s="183">
        <v>39</v>
      </c>
    </row>
    <row r="74" spans="1:11" ht="32.25" customHeight="1">
      <c r="A74" s="187">
        <v>2</v>
      </c>
      <c r="B74" s="175" t="s">
        <v>144</v>
      </c>
      <c r="C74" s="193" t="s">
        <v>185</v>
      </c>
      <c r="D74" s="411" t="s">
        <v>533</v>
      </c>
      <c r="E74" s="183" t="s">
        <v>13</v>
      </c>
      <c r="F74" s="180">
        <v>230000</v>
      </c>
      <c r="G74" s="272">
        <v>44561</v>
      </c>
      <c r="H74" s="195" t="s">
        <v>422</v>
      </c>
      <c r="I74" s="414" t="s">
        <v>535</v>
      </c>
      <c r="J74" s="241" t="s">
        <v>148</v>
      </c>
      <c r="K74" s="183">
        <v>450</v>
      </c>
    </row>
    <row r="75" spans="1:11" ht="25.5">
      <c r="A75" s="187">
        <v>2</v>
      </c>
      <c r="B75" s="175" t="s">
        <v>144</v>
      </c>
      <c r="C75" s="193" t="s">
        <v>30</v>
      </c>
      <c r="D75" s="411" t="s">
        <v>534</v>
      </c>
      <c r="E75" s="183" t="s">
        <v>13</v>
      </c>
      <c r="F75" s="180">
        <v>30000</v>
      </c>
      <c r="G75" s="272">
        <v>44561</v>
      </c>
      <c r="H75" s="195" t="s">
        <v>407</v>
      </c>
      <c r="I75" s="196" t="s">
        <v>506</v>
      </c>
      <c r="J75" s="241" t="s">
        <v>148</v>
      </c>
      <c r="K75" s="183">
        <v>25</v>
      </c>
    </row>
    <row r="76" spans="1:11" ht="30" customHeight="1">
      <c r="A76" s="187">
        <v>2</v>
      </c>
      <c r="B76" s="175" t="s">
        <v>144</v>
      </c>
      <c r="C76" s="193" t="s">
        <v>31</v>
      </c>
      <c r="D76" s="273" t="s">
        <v>266</v>
      </c>
      <c r="E76" s="183" t="s">
        <v>179</v>
      </c>
      <c r="F76" s="180">
        <v>18000</v>
      </c>
      <c r="G76" s="272">
        <v>44561</v>
      </c>
      <c r="H76" s="195" t="s">
        <v>423</v>
      </c>
      <c r="I76" s="196" t="s">
        <v>501</v>
      </c>
      <c r="J76" s="241" t="s">
        <v>148</v>
      </c>
      <c r="K76" s="183">
        <v>1</v>
      </c>
    </row>
    <row r="77" spans="1:11">
      <c r="A77" s="310"/>
      <c r="B77" s="311"/>
      <c r="C77" s="312"/>
      <c r="D77" s="672" t="s">
        <v>17</v>
      </c>
      <c r="E77" s="673"/>
      <c r="F77" s="313">
        <f>SUM(F55:F76)</f>
        <v>3852500</v>
      </c>
      <c r="G77" s="711"/>
      <c r="H77" s="712"/>
      <c r="I77" s="712"/>
      <c r="J77" s="712"/>
      <c r="K77" s="713"/>
    </row>
    <row r="78" spans="1:11" ht="25.5" customHeight="1">
      <c r="A78" s="187">
        <v>2</v>
      </c>
      <c r="B78" s="175" t="s">
        <v>177</v>
      </c>
      <c r="C78" s="626" t="s">
        <v>208</v>
      </c>
      <c r="D78" s="627"/>
      <c r="E78" s="627"/>
      <c r="F78" s="628"/>
      <c r="G78" s="629"/>
      <c r="H78" s="629"/>
      <c r="I78" s="629"/>
      <c r="J78" s="629"/>
      <c r="K78" s="629"/>
    </row>
    <row r="79" spans="1:11" ht="25.5" customHeight="1">
      <c r="A79" s="274">
        <v>2</v>
      </c>
      <c r="B79" s="275" t="s">
        <v>177</v>
      </c>
      <c r="C79" s="276">
        <v>2</v>
      </c>
      <c r="D79" s="256" t="s">
        <v>424</v>
      </c>
      <c r="E79" s="269" t="s">
        <v>13</v>
      </c>
      <c r="F79" s="325">
        <v>45000</v>
      </c>
      <c r="G79" s="272">
        <v>44561</v>
      </c>
      <c r="H79" s="257" t="s">
        <v>202</v>
      </c>
      <c r="I79" s="260" t="s">
        <v>536</v>
      </c>
      <c r="J79" s="257" t="s">
        <v>148</v>
      </c>
      <c r="K79" s="257" t="s">
        <v>114</v>
      </c>
    </row>
    <row r="80" spans="1:11" ht="25.5" customHeight="1">
      <c r="A80" s="274">
        <v>2</v>
      </c>
      <c r="B80" s="275" t="s">
        <v>177</v>
      </c>
      <c r="C80" s="277" t="s">
        <v>181</v>
      </c>
      <c r="D80" s="256" t="s">
        <v>209</v>
      </c>
      <c r="E80" s="269" t="s">
        <v>13</v>
      </c>
      <c r="F80" s="325">
        <v>35000</v>
      </c>
      <c r="G80" s="272">
        <v>44561</v>
      </c>
      <c r="H80" s="257" t="s">
        <v>425</v>
      </c>
      <c r="I80" s="260" t="s">
        <v>500</v>
      </c>
      <c r="J80" s="257" t="s">
        <v>148</v>
      </c>
      <c r="K80" s="257" t="s">
        <v>182</v>
      </c>
    </row>
    <row r="81" spans="1:22" ht="21" customHeight="1">
      <c r="A81" s="709">
        <v>2</v>
      </c>
      <c r="B81" s="584" t="s">
        <v>177</v>
      </c>
      <c r="C81" s="630" t="s">
        <v>177</v>
      </c>
      <c r="D81" s="588" t="s">
        <v>426</v>
      </c>
      <c r="E81" s="269" t="s">
        <v>13</v>
      </c>
      <c r="F81" s="325">
        <v>33200</v>
      </c>
      <c r="G81" s="590">
        <v>44561</v>
      </c>
      <c r="H81" s="592" t="s">
        <v>210</v>
      </c>
      <c r="I81" s="594" t="s">
        <v>510</v>
      </c>
      <c r="J81" s="592" t="s">
        <v>148</v>
      </c>
      <c r="K81" s="592" t="s">
        <v>23</v>
      </c>
    </row>
    <row r="82" spans="1:22" ht="18" customHeight="1">
      <c r="A82" s="710"/>
      <c r="B82" s="585"/>
      <c r="C82" s="631"/>
      <c r="D82" s="589"/>
      <c r="E82" s="269" t="s">
        <v>173</v>
      </c>
      <c r="F82" s="325">
        <v>53700</v>
      </c>
      <c r="G82" s="591"/>
      <c r="H82" s="593"/>
      <c r="I82" s="595"/>
      <c r="J82" s="593"/>
      <c r="K82" s="593"/>
    </row>
    <row r="83" spans="1:22" ht="15.75" customHeight="1">
      <c r="A83" s="555">
        <v>2</v>
      </c>
      <c r="B83" s="584" t="s">
        <v>177</v>
      </c>
      <c r="C83" s="586" t="s">
        <v>180</v>
      </c>
      <c r="D83" s="588" t="s">
        <v>427</v>
      </c>
      <c r="E83" s="269" t="s">
        <v>173</v>
      </c>
      <c r="F83" s="326">
        <v>44500</v>
      </c>
      <c r="G83" s="590">
        <v>44561</v>
      </c>
      <c r="H83" s="592" t="s">
        <v>539</v>
      </c>
      <c r="I83" s="594" t="s">
        <v>499</v>
      </c>
      <c r="J83" s="592" t="s">
        <v>148</v>
      </c>
      <c r="K83" s="592" t="s">
        <v>428</v>
      </c>
      <c r="N83" s="163"/>
      <c r="O83" s="163"/>
    </row>
    <row r="84" spans="1:22">
      <c r="A84" s="557"/>
      <c r="B84" s="585"/>
      <c r="C84" s="587"/>
      <c r="D84" s="589"/>
      <c r="E84" s="269" t="s">
        <v>13</v>
      </c>
      <c r="F84" s="326">
        <v>8900</v>
      </c>
      <c r="G84" s="591"/>
      <c r="H84" s="593"/>
      <c r="I84" s="595"/>
      <c r="J84" s="593"/>
      <c r="K84" s="593"/>
      <c r="N84" s="168"/>
      <c r="O84" s="163"/>
    </row>
    <row r="85" spans="1:22" ht="18" customHeight="1">
      <c r="A85" s="274">
        <v>2</v>
      </c>
      <c r="B85" s="275" t="s">
        <v>177</v>
      </c>
      <c r="C85" s="278" t="s">
        <v>182</v>
      </c>
      <c r="D85" s="260" t="s">
        <v>211</v>
      </c>
      <c r="E85" s="258" t="s">
        <v>13</v>
      </c>
      <c r="F85" s="263">
        <v>15000</v>
      </c>
      <c r="G85" s="272">
        <v>44561</v>
      </c>
      <c r="H85" s="257" t="s">
        <v>414</v>
      </c>
      <c r="I85" s="260" t="s">
        <v>537</v>
      </c>
      <c r="J85" s="257" t="s">
        <v>339</v>
      </c>
      <c r="K85" s="257" t="s">
        <v>493</v>
      </c>
      <c r="N85" s="168"/>
      <c r="O85" s="163"/>
    </row>
    <row r="86" spans="1:22">
      <c r="A86" s="315"/>
      <c r="B86" s="316"/>
      <c r="C86" s="317"/>
      <c r="D86" s="318" t="s">
        <v>17</v>
      </c>
      <c r="E86" s="319"/>
      <c r="F86" s="324">
        <f>SUM(F79:F85)</f>
        <v>235300</v>
      </c>
      <c r="G86" s="320"/>
      <c r="H86" s="320"/>
      <c r="I86" s="318"/>
      <c r="J86" s="320"/>
      <c r="K86" s="321"/>
      <c r="N86" s="168"/>
      <c r="O86" s="163"/>
    </row>
    <row r="87" spans="1:22">
      <c r="A87" s="274">
        <v>2</v>
      </c>
      <c r="B87" s="275" t="s">
        <v>180</v>
      </c>
      <c r="C87" s="632" t="s">
        <v>212</v>
      </c>
      <c r="D87" s="633"/>
      <c r="E87" s="633"/>
      <c r="F87" s="293"/>
      <c r="G87" s="292"/>
      <c r="H87" s="634"/>
      <c r="I87" s="634"/>
      <c r="J87" s="634"/>
      <c r="K87" s="635"/>
      <c r="N87" s="168"/>
      <c r="O87" s="163"/>
    </row>
    <row r="88" spans="1:22" ht="25.5" customHeight="1">
      <c r="A88" s="555">
        <v>2</v>
      </c>
      <c r="B88" s="584" t="s">
        <v>180</v>
      </c>
      <c r="C88" s="586" t="s">
        <v>142</v>
      </c>
      <c r="D88" s="594" t="s">
        <v>540</v>
      </c>
      <c r="E88" s="257" t="s">
        <v>200</v>
      </c>
      <c r="F88" s="263">
        <v>3000</v>
      </c>
      <c r="G88" s="590">
        <v>44561</v>
      </c>
      <c r="H88" s="592" t="s">
        <v>498</v>
      </c>
      <c r="I88" s="722" t="s">
        <v>509</v>
      </c>
      <c r="J88" s="592" t="s">
        <v>148</v>
      </c>
      <c r="K88" s="592" t="s">
        <v>213</v>
      </c>
      <c r="N88" s="168"/>
      <c r="O88" s="163"/>
    </row>
    <row r="89" spans="1:22" ht="13.5" customHeight="1">
      <c r="A89" s="556"/>
      <c r="B89" s="734"/>
      <c r="C89" s="735"/>
      <c r="D89" s="621"/>
      <c r="E89" s="257" t="s">
        <v>13</v>
      </c>
      <c r="F89" s="263">
        <v>30600</v>
      </c>
      <c r="G89" s="695"/>
      <c r="H89" s="700"/>
      <c r="I89" s="723"/>
      <c r="J89" s="700"/>
      <c r="K89" s="700"/>
      <c r="N89" s="163"/>
      <c r="O89" s="163"/>
    </row>
    <row r="90" spans="1:22" ht="14.25" customHeight="1">
      <c r="A90" s="557"/>
      <c r="B90" s="585"/>
      <c r="C90" s="587"/>
      <c r="D90" s="595"/>
      <c r="E90" s="257" t="s">
        <v>179</v>
      </c>
      <c r="F90" s="263">
        <v>77700</v>
      </c>
      <c r="G90" s="591"/>
      <c r="H90" s="593"/>
      <c r="I90" s="723"/>
      <c r="J90" s="700"/>
      <c r="K90" s="700"/>
      <c r="N90" s="163"/>
      <c r="O90" s="163"/>
    </row>
    <row r="91" spans="1:22" ht="30.75" customHeight="1">
      <c r="A91" s="274">
        <v>2</v>
      </c>
      <c r="B91" s="275" t="s">
        <v>180</v>
      </c>
      <c r="C91" s="323" t="s">
        <v>177</v>
      </c>
      <c r="D91" s="261" t="s">
        <v>540</v>
      </c>
      <c r="E91" s="257" t="s">
        <v>413</v>
      </c>
      <c r="F91" s="263">
        <v>132100</v>
      </c>
      <c r="G91" s="272">
        <v>44561</v>
      </c>
      <c r="H91" s="257" t="s">
        <v>498</v>
      </c>
      <c r="I91" s="724"/>
      <c r="J91" s="593"/>
      <c r="K91" s="593"/>
      <c r="L91" s="156"/>
      <c r="M91" s="156"/>
      <c r="N91" s="156"/>
      <c r="O91" s="156"/>
      <c r="P91" s="156"/>
      <c r="Q91" s="156"/>
      <c r="R91" s="156"/>
      <c r="S91" s="156"/>
      <c r="T91" s="156"/>
      <c r="U91" s="156"/>
    </row>
    <row r="92" spans="1:22" ht="33.75" customHeight="1">
      <c r="A92" s="274">
        <v>2</v>
      </c>
      <c r="B92" s="275" t="s">
        <v>180</v>
      </c>
      <c r="C92" s="278" t="s">
        <v>180</v>
      </c>
      <c r="D92" s="261" t="s">
        <v>214</v>
      </c>
      <c r="E92" s="296" t="s">
        <v>13</v>
      </c>
      <c r="F92" s="263">
        <v>10000</v>
      </c>
      <c r="G92" s="272">
        <v>44561</v>
      </c>
      <c r="H92" s="257" t="s">
        <v>498</v>
      </c>
      <c r="I92" s="260" t="s">
        <v>541</v>
      </c>
      <c r="J92" s="257" t="s">
        <v>148</v>
      </c>
      <c r="K92" s="259" t="s">
        <v>215</v>
      </c>
      <c r="L92" s="156"/>
      <c r="M92" s="156"/>
      <c r="N92" s="156"/>
      <c r="O92" s="156"/>
      <c r="P92" s="156"/>
      <c r="Q92" s="156"/>
      <c r="R92" s="156"/>
      <c r="S92" s="156"/>
      <c r="T92" s="156"/>
      <c r="U92" s="156"/>
    </row>
    <row r="93" spans="1:22" ht="12" customHeight="1">
      <c r="A93" s="719" t="s">
        <v>17</v>
      </c>
      <c r="B93" s="719"/>
      <c r="C93" s="719"/>
      <c r="D93" s="719"/>
      <c r="E93" s="719"/>
      <c r="F93" s="324">
        <f>SUM(F88:F92)</f>
        <v>253400</v>
      </c>
      <c r="G93" s="716"/>
      <c r="H93" s="717"/>
      <c r="I93" s="717"/>
      <c r="J93" s="717"/>
      <c r="K93" s="718"/>
      <c r="L93" s="156"/>
      <c r="M93" s="156"/>
      <c r="N93" s="156"/>
      <c r="O93" s="156"/>
      <c r="P93" s="156"/>
      <c r="Q93" s="156"/>
      <c r="R93" s="156"/>
      <c r="S93" s="156"/>
      <c r="T93" s="156"/>
      <c r="U93" s="156"/>
    </row>
    <row r="94" spans="1:22" ht="12" customHeight="1">
      <c r="A94" s="322"/>
      <c r="B94" s="720" t="s">
        <v>16</v>
      </c>
      <c r="C94" s="720"/>
      <c r="D94" s="720"/>
      <c r="E94" s="721"/>
      <c r="F94" s="324">
        <f>SUM(F93+F86+F77+F53)</f>
        <v>13272862.5</v>
      </c>
      <c r="G94" s="716"/>
      <c r="H94" s="717"/>
      <c r="I94" s="717"/>
      <c r="J94" s="717"/>
      <c r="K94" s="718"/>
      <c r="L94" s="156"/>
      <c r="M94" s="156"/>
      <c r="N94" s="156"/>
      <c r="O94" s="156"/>
      <c r="P94" s="156"/>
      <c r="Q94" s="156"/>
      <c r="R94" s="156"/>
      <c r="S94" s="156"/>
      <c r="T94" s="156"/>
      <c r="U94" s="156"/>
    </row>
    <row r="95" spans="1:22" ht="21.75" customHeight="1">
      <c r="A95" s="173">
        <v>3</v>
      </c>
      <c r="B95" s="504" t="s">
        <v>563</v>
      </c>
      <c r="C95" s="505"/>
      <c r="D95" s="505"/>
      <c r="E95" s="505"/>
      <c r="F95" s="505"/>
      <c r="G95" s="505"/>
      <c r="H95" s="505"/>
      <c r="I95" s="505"/>
      <c r="J95" s="505"/>
      <c r="K95" s="505"/>
      <c r="L95" s="158"/>
      <c r="M95" s="158"/>
      <c r="N95" s="158"/>
      <c r="O95" s="158"/>
      <c r="P95" s="158"/>
      <c r="Q95" s="158"/>
      <c r="R95" s="158"/>
      <c r="S95" s="158"/>
      <c r="T95" s="158"/>
      <c r="U95" s="158"/>
      <c r="V95" s="159"/>
    </row>
    <row r="96" spans="1:22" ht="18" customHeight="1">
      <c r="A96" s="174">
        <v>3</v>
      </c>
      <c r="B96" s="175" t="s">
        <v>142</v>
      </c>
      <c r="C96" s="506" t="s">
        <v>564</v>
      </c>
      <c r="D96" s="506"/>
      <c r="E96" s="506"/>
      <c r="F96" s="506"/>
      <c r="G96" s="506"/>
      <c r="H96" s="506"/>
      <c r="I96" s="506"/>
      <c r="J96" s="506"/>
      <c r="K96" s="506"/>
      <c r="L96" s="158"/>
      <c r="M96" s="158"/>
      <c r="N96" s="158"/>
      <c r="O96" s="158"/>
      <c r="P96" s="158"/>
      <c r="Q96" s="158"/>
      <c r="R96" s="158"/>
      <c r="S96" s="158"/>
      <c r="T96" s="158"/>
      <c r="U96" s="158"/>
      <c r="V96" s="159"/>
    </row>
    <row r="97" spans="1:22" ht="21.75" customHeight="1">
      <c r="A97" s="174">
        <v>3</v>
      </c>
      <c r="B97" s="176" t="s">
        <v>142</v>
      </c>
      <c r="C97" s="177"/>
      <c r="D97" s="544" t="s">
        <v>216</v>
      </c>
      <c r="E97" s="545"/>
      <c r="F97" s="545"/>
      <c r="G97" s="545"/>
      <c r="H97" s="545"/>
      <c r="I97" s="545"/>
      <c r="J97" s="545"/>
      <c r="K97" s="546"/>
      <c r="L97" s="160"/>
      <c r="M97" s="160"/>
      <c r="N97" s="160"/>
      <c r="O97" s="160"/>
      <c r="P97" s="160"/>
      <c r="Q97" s="160"/>
      <c r="R97" s="160"/>
      <c r="S97" s="160"/>
      <c r="T97" s="160"/>
      <c r="U97" s="160"/>
      <c r="V97" s="159"/>
    </row>
    <row r="98" spans="1:22" ht="12.75" customHeight="1">
      <c r="A98" s="538">
        <v>3</v>
      </c>
      <c r="B98" s="245"/>
      <c r="C98" s="246" t="s">
        <v>142</v>
      </c>
      <c r="D98" s="539" t="s">
        <v>217</v>
      </c>
      <c r="E98" s="201" t="s">
        <v>13</v>
      </c>
      <c r="F98" s="202">
        <v>805500</v>
      </c>
      <c r="G98" s="541" t="s">
        <v>218</v>
      </c>
      <c r="H98" s="563" t="s">
        <v>429</v>
      </c>
      <c r="I98" s="566" t="s">
        <v>220</v>
      </c>
      <c r="J98" s="541" t="s">
        <v>430</v>
      </c>
      <c r="K98" s="541">
        <v>50</v>
      </c>
    </row>
    <row r="99" spans="1:22" ht="12.75" customHeight="1">
      <c r="A99" s="538"/>
      <c r="B99" s="247" t="s">
        <v>142</v>
      </c>
      <c r="C99" s="248"/>
      <c r="D99" s="539"/>
      <c r="E99" s="203" t="s">
        <v>200</v>
      </c>
      <c r="F99" s="202">
        <v>14400</v>
      </c>
      <c r="G99" s="542"/>
      <c r="H99" s="564"/>
      <c r="I99" s="567"/>
      <c r="J99" s="542"/>
      <c r="K99" s="542"/>
    </row>
    <row r="100" spans="1:22" ht="13.5" customHeight="1">
      <c r="A100" s="538"/>
      <c r="B100" s="249"/>
      <c r="C100" s="250"/>
      <c r="D100" s="540"/>
      <c r="E100" s="203" t="s">
        <v>173</v>
      </c>
      <c r="F100" s="202">
        <v>8600</v>
      </c>
      <c r="G100" s="543"/>
      <c r="H100" s="565"/>
      <c r="I100" s="568"/>
      <c r="J100" s="543"/>
      <c r="K100" s="543"/>
      <c r="L100" s="159"/>
      <c r="M100" s="159"/>
      <c r="N100" s="159"/>
      <c r="O100" s="159"/>
      <c r="P100" s="159"/>
      <c r="Q100" s="159"/>
      <c r="R100" s="159"/>
      <c r="S100" s="159"/>
      <c r="T100" s="159"/>
      <c r="U100" s="159"/>
    </row>
    <row r="101" spans="1:22" ht="25.5">
      <c r="A101" s="211">
        <v>3</v>
      </c>
      <c r="B101" s="251" t="s">
        <v>142</v>
      </c>
      <c r="C101" s="250" t="s">
        <v>144</v>
      </c>
      <c r="D101" s="179" t="s">
        <v>222</v>
      </c>
      <c r="E101" s="204" t="s">
        <v>13</v>
      </c>
      <c r="F101" s="205">
        <v>5000</v>
      </c>
      <c r="G101" s="206" t="s">
        <v>218</v>
      </c>
      <c r="H101" s="207" t="s">
        <v>219</v>
      </c>
      <c r="I101" s="181" t="s">
        <v>223</v>
      </c>
      <c r="J101" s="182" t="s">
        <v>224</v>
      </c>
      <c r="K101" s="183">
        <v>5</v>
      </c>
      <c r="L101" s="157"/>
      <c r="M101" s="157"/>
      <c r="N101" s="157"/>
      <c r="O101" s="157"/>
      <c r="P101" s="157"/>
      <c r="Q101" s="157"/>
      <c r="R101" s="164"/>
      <c r="S101" s="159"/>
      <c r="T101" s="159"/>
      <c r="U101" s="159"/>
    </row>
    <row r="102" spans="1:22" ht="12.75" customHeight="1">
      <c r="A102" s="575">
        <v>3</v>
      </c>
      <c r="B102" s="252"/>
      <c r="C102" s="246" t="s">
        <v>177</v>
      </c>
      <c r="D102" s="547" t="s">
        <v>225</v>
      </c>
      <c r="E102" s="204" t="s">
        <v>13</v>
      </c>
      <c r="F102" s="205">
        <v>210000</v>
      </c>
      <c r="G102" s="569" t="s">
        <v>218</v>
      </c>
      <c r="H102" s="569" t="s">
        <v>219</v>
      </c>
      <c r="I102" s="572" t="s">
        <v>226</v>
      </c>
      <c r="J102" s="541" t="s">
        <v>221</v>
      </c>
      <c r="K102" s="550">
        <v>13</v>
      </c>
      <c r="L102" s="165"/>
      <c r="M102" s="165"/>
      <c r="N102" s="165"/>
      <c r="O102" s="165"/>
      <c r="P102" s="165"/>
      <c r="Q102" s="165"/>
      <c r="R102" s="165"/>
      <c r="S102" s="165"/>
      <c r="T102" s="165"/>
      <c r="U102" s="165"/>
    </row>
    <row r="103" spans="1:22">
      <c r="A103" s="576"/>
      <c r="B103" s="253" t="s">
        <v>142</v>
      </c>
      <c r="C103" s="248"/>
      <c r="D103" s="548"/>
      <c r="E103" s="204" t="s">
        <v>200</v>
      </c>
      <c r="F103" s="205">
        <v>1500</v>
      </c>
      <c r="G103" s="570"/>
      <c r="H103" s="570"/>
      <c r="I103" s="573"/>
      <c r="J103" s="542"/>
      <c r="K103" s="551"/>
      <c r="L103" s="160"/>
      <c r="M103" s="160"/>
      <c r="N103" s="160"/>
      <c r="O103" s="160"/>
      <c r="P103" s="160"/>
      <c r="Q103" s="160"/>
      <c r="R103" s="160"/>
      <c r="S103" s="160"/>
      <c r="T103" s="160"/>
      <c r="U103" s="160"/>
    </row>
    <row r="104" spans="1:22" ht="12.75" customHeight="1">
      <c r="A104" s="577"/>
      <c r="B104" s="251"/>
      <c r="C104" s="250"/>
      <c r="D104" s="549"/>
      <c r="E104" s="204" t="s">
        <v>173</v>
      </c>
      <c r="F104" s="205">
        <v>2500</v>
      </c>
      <c r="G104" s="571"/>
      <c r="H104" s="571"/>
      <c r="I104" s="574"/>
      <c r="J104" s="543"/>
      <c r="K104" s="552"/>
    </row>
    <row r="105" spans="1:22" ht="12.75" customHeight="1">
      <c r="A105" s="575">
        <v>3</v>
      </c>
      <c r="B105" s="578" t="s">
        <v>142</v>
      </c>
      <c r="C105" s="581" t="s">
        <v>180</v>
      </c>
      <c r="D105" s="547" t="s">
        <v>227</v>
      </c>
      <c r="E105" s="204" t="s">
        <v>13</v>
      </c>
      <c r="F105" s="205">
        <v>738700</v>
      </c>
      <c r="G105" s="569" t="s">
        <v>218</v>
      </c>
      <c r="H105" s="569" t="s">
        <v>219</v>
      </c>
      <c r="I105" s="572" t="s">
        <v>228</v>
      </c>
      <c r="J105" s="541" t="s">
        <v>221</v>
      </c>
      <c r="K105" s="550">
        <v>60</v>
      </c>
    </row>
    <row r="106" spans="1:22" ht="12.75" customHeight="1">
      <c r="A106" s="576"/>
      <c r="B106" s="579"/>
      <c r="C106" s="582"/>
      <c r="D106" s="548"/>
      <c r="E106" s="204" t="s">
        <v>200</v>
      </c>
      <c r="F106" s="205">
        <v>300</v>
      </c>
      <c r="G106" s="570"/>
      <c r="H106" s="570"/>
      <c r="I106" s="573"/>
      <c r="J106" s="542"/>
      <c r="K106" s="551"/>
    </row>
    <row r="107" spans="1:22" ht="12.75" customHeight="1">
      <c r="A107" s="577"/>
      <c r="B107" s="580"/>
      <c r="C107" s="583"/>
      <c r="D107" s="549"/>
      <c r="E107" s="204" t="s">
        <v>173</v>
      </c>
      <c r="F107" s="205">
        <v>40000</v>
      </c>
      <c r="G107" s="571"/>
      <c r="H107" s="571"/>
      <c r="I107" s="574"/>
      <c r="J107" s="543"/>
      <c r="K107" s="552"/>
    </row>
    <row r="108" spans="1:22" ht="19.5" customHeight="1">
      <c r="A108" s="198">
        <v>3</v>
      </c>
      <c r="B108" s="242" t="s">
        <v>142</v>
      </c>
      <c r="C108" s="254" t="s">
        <v>181</v>
      </c>
      <c r="D108" s="243" t="s">
        <v>229</v>
      </c>
      <c r="E108" s="204" t="s">
        <v>13</v>
      </c>
      <c r="F108" s="205">
        <v>20000</v>
      </c>
      <c r="G108" s="206" t="s">
        <v>218</v>
      </c>
      <c r="H108" s="207" t="s">
        <v>230</v>
      </c>
      <c r="I108" s="181" t="s">
        <v>231</v>
      </c>
      <c r="J108" s="182" t="s">
        <v>224</v>
      </c>
      <c r="K108" s="183">
        <v>2</v>
      </c>
    </row>
    <row r="109" spans="1:22" ht="18.75" customHeight="1">
      <c r="A109" s="198">
        <v>3</v>
      </c>
      <c r="B109" s="242" t="s">
        <v>142</v>
      </c>
      <c r="C109" s="254" t="s">
        <v>182</v>
      </c>
      <c r="D109" s="243" t="s">
        <v>232</v>
      </c>
      <c r="E109" s="204" t="s">
        <v>13</v>
      </c>
      <c r="F109" s="205">
        <v>30000</v>
      </c>
      <c r="G109" s="206" t="s">
        <v>218</v>
      </c>
      <c r="H109" s="207" t="s">
        <v>230</v>
      </c>
      <c r="I109" s="181" t="s">
        <v>233</v>
      </c>
      <c r="J109" s="182" t="s">
        <v>224</v>
      </c>
      <c r="K109" s="183">
        <v>3</v>
      </c>
    </row>
    <row r="110" spans="1:22" ht="21" customHeight="1">
      <c r="A110" s="198">
        <v>3</v>
      </c>
      <c r="B110" s="242" t="s">
        <v>142</v>
      </c>
      <c r="C110" s="254" t="s">
        <v>183</v>
      </c>
      <c r="D110" s="243" t="s">
        <v>431</v>
      </c>
      <c r="E110" s="204" t="s">
        <v>13</v>
      </c>
      <c r="F110" s="205">
        <v>20000</v>
      </c>
      <c r="G110" s="206" t="s">
        <v>218</v>
      </c>
      <c r="H110" s="207" t="s">
        <v>230</v>
      </c>
      <c r="I110" s="181" t="s">
        <v>235</v>
      </c>
      <c r="J110" s="182" t="s">
        <v>224</v>
      </c>
      <c r="K110" s="183">
        <v>1</v>
      </c>
    </row>
    <row r="111" spans="1:22" ht="15" customHeight="1">
      <c r="A111" s="334"/>
      <c r="B111" s="335"/>
      <c r="C111" s="335"/>
      <c r="D111" s="553" t="s">
        <v>542</v>
      </c>
      <c r="E111" s="554"/>
      <c r="F111" s="336">
        <f>SUM(F98:F110)</f>
        <v>1896500</v>
      </c>
      <c r="G111" s="675"/>
      <c r="H111" s="676"/>
      <c r="I111" s="676"/>
      <c r="J111" s="676"/>
      <c r="K111" s="677"/>
      <c r="L111" s="169"/>
    </row>
    <row r="112" spans="1:22" ht="19.5" customHeight="1">
      <c r="A112" s="174"/>
      <c r="B112" s="175" t="s">
        <v>144</v>
      </c>
      <c r="C112" s="506" t="s">
        <v>524</v>
      </c>
      <c r="D112" s="506"/>
      <c r="E112" s="506"/>
      <c r="F112" s="506"/>
      <c r="G112" s="506"/>
      <c r="H112" s="506"/>
      <c r="I112" s="506"/>
      <c r="J112" s="506"/>
      <c r="K112" s="506"/>
      <c r="L112" s="162"/>
      <c r="M112" s="162"/>
      <c r="N112" s="162"/>
      <c r="O112" s="162"/>
      <c r="P112" s="162"/>
      <c r="Q112" s="162"/>
      <c r="R112" s="162"/>
      <c r="S112" s="162"/>
      <c r="T112" s="162"/>
      <c r="U112" s="162"/>
    </row>
    <row r="113" spans="1:21" ht="18.75" customHeight="1">
      <c r="A113" s="211">
        <v>3</v>
      </c>
      <c r="B113" s="186" t="s">
        <v>144</v>
      </c>
      <c r="C113" s="208" t="s">
        <v>144</v>
      </c>
      <c r="D113" s="507" t="s">
        <v>236</v>
      </c>
      <c r="E113" s="558"/>
      <c r="F113" s="558"/>
      <c r="G113" s="558"/>
      <c r="H113" s="558"/>
      <c r="I113" s="558"/>
      <c r="J113" s="558"/>
      <c r="K113" s="559"/>
    </row>
    <row r="114" spans="1:21" ht="17.25" customHeight="1">
      <c r="A114" s="211">
        <v>3</v>
      </c>
      <c r="B114" s="332" t="s">
        <v>144</v>
      </c>
      <c r="C114" s="333" t="s">
        <v>142</v>
      </c>
      <c r="D114" s="179" t="s">
        <v>432</v>
      </c>
      <c r="E114" s="182" t="s">
        <v>13</v>
      </c>
      <c r="F114" s="205">
        <v>20000</v>
      </c>
      <c r="G114" s="206" t="s">
        <v>218</v>
      </c>
      <c r="H114" s="207" t="s">
        <v>219</v>
      </c>
      <c r="I114" s="181" t="s">
        <v>237</v>
      </c>
      <c r="J114" s="182" t="s">
        <v>224</v>
      </c>
      <c r="K114" s="182">
        <v>20</v>
      </c>
    </row>
    <row r="115" spans="1:21" ht="19.5" customHeight="1">
      <c r="A115" s="211">
        <v>3</v>
      </c>
      <c r="B115" s="332" t="s">
        <v>144</v>
      </c>
      <c r="C115" s="333" t="s">
        <v>144</v>
      </c>
      <c r="D115" s="179" t="s">
        <v>433</v>
      </c>
      <c r="E115" s="182" t="s">
        <v>13</v>
      </c>
      <c r="F115" s="205">
        <v>3000</v>
      </c>
      <c r="G115" s="206" t="s">
        <v>218</v>
      </c>
      <c r="H115" s="207" t="s">
        <v>238</v>
      </c>
      <c r="I115" s="181" t="s">
        <v>434</v>
      </c>
      <c r="J115" s="182" t="s">
        <v>224</v>
      </c>
      <c r="K115" s="183">
        <v>3</v>
      </c>
    </row>
    <row r="116" spans="1:21" ht="12.75" customHeight="1">
      <c r="A116" s="211">
        <v>3</v>
      </c>
      <c r="B116" s="332" t="s">
        <v>144</v>
      </c>
      <c r="C116" s="333" t="s">
        <v>177</v>
      </c>
      <c r="D116" s="243" t="s">
        <v>435</v>
      </c>
      <c r="E116" s="204" t="s">
        <v>13</v>
      </c>
      <c r="F116" s="205">
        <v>60000</v>
      </c>
      <c r="G116" s="206" t="s">
        <v>218</v>
      </c>
      <c r="H116" s="207" t="s">
        <v>219</v>
      </c>
      <c r="I116" s="181" t="s">
        <v>436</v>
      </c>
      <c r="J116" s="182" t="s">
        <v>224</v>
      </c>
      <c r="K116" s="183">
        <v>2</v>
      </c>
    </row>
    <row r="117" spans="1:21" ht="12.75" customHeight="1">
      <c r="A117" s="211">
        <v>3</v>
      </c>
      <c r="B117" s="332" t="s">
        <v>144</v>
      </c>
      <c r="C117" s="333" t="s">
        <v>180</v>
      </c>
      <c r="D117" s="244" t="s">
        <v>543</v>
      </c>
      <c r="E117" s="204" t="s">
        <v>13</v>
      </c>
      <c r="F117" s="205">
        <v>25000</v>
      </c>
      <c r="G117" s="206" t="s">
        <v>218</v>
      </c>
      <c r="H117" s="207" t="s">
        <v>234</v>
      </c>
      <c r="I117" s="181" t="s">
        <v>437</v>
      </c>
      <c r="J117" s="182" t="s">
        <v>224</v>
      </c>
      <c r="K117" s="183">
        <v>5</v>
      </c>
    </row>
    <row r="118" spans="1:21" ht="26.25" customHeight="1">
      <c r="A118" s="173">
        <v>3</v>
      </c>
      <c r="B118" s="332" t="s">
        <v>177</v>
      </c>
      <c r="C118" s="333" t="s">
        <v>181</v>
      </c>
      <c r="D118" s="286" t="s">
        <v>438</v>
      </c>
      <c r="E118" s="213" t="s">
        <v>13</v>
      </c>
      <c r="F118" s="213" t="s">
        <v>441</v>
      </c>
      <c r="G118" s="213" t="s">
        <v>392</v>
      </c>
      <c r="H118" s="214" t="s">
        <v>439</v>
      </c>
      <c r="I118" s="260" t="s">
        <v>442</v>
      </c>
      <c r="J118" s="213" t="s">
        <v>394</v>
      </c>
      <c r="K118" s="213" t="s">
        <v>34</v>
      </c>
    </row>
    <row r="119" spans="1:21" ht="30.75" customHeight="1">
      <c r="A119" s="173">
        <v>3</v>
      </c>
      <c r="B119" s="332" t="s">
        <v>180</v>
      </c>
      <c r="C119" s="333" t="s">
        <v>182</v>
      </c>
      <c r="D119" s="286" t="s">
        <v>440</v>
      </c>
      <c r="E119" s="213" t="s">
        <v>13</v>
      </c>
      <c r="F119" s="213" t="s">
        <v>443</v>
      </c>
      <c r="G119" s="213" t="s">
        <v>392</v>
      </c>
      <c r="H119" s="214" t="s">
        <v>439</v>
      </c>
      <c r="I119" s="286" t="s">
        <v>444</v>
      </c>
      <c r="J119" s="213" t="s">
        <v>394</v>
      </c>
      <c r="K119" s="213" t="s">
        <v>144</v>
      </c>
    </row>
    <row r="120" spans="1:21">
      <c r="A120" s="307"/>
      <c r="B120" s="329"/>
      <c r="C120" s="441" t="s">
        <v>17</v>
      </c>
      <c r="D120" s="442"/>
      <c r="E120" s="442"/>
      <c r="F120" s="337">
        <f>SUM(F114:F119)</f>
        <v>108000</v>
      </c>
      <c r="G120" s="330"/>
      <c r="H120" s="560"/>
      <c r="I120" s="560"/>
      <c r="J120" s="560"/>
      <c r="K120" s="561"/>
      <c r="L120" s="157"/>
      <c r="M120" s="157"/>
      <c r="N120" s="157"/>
      <c r="O120" s="157"/>
      <c r="P120" s="157"/>
      <c r="Q120" s="159"/>
      <c r="R120" s="159"/>
      <c r="S120" s="159"/>
      <c r="T120" s="159"/>
      <c r="U120" s="159"/>
    </row>
    <row r="121" spans="1:21" ht="12" customHeight="1">
      <c r="A121" s="307"/>
      <c r="B121" s="502" t="s">
        <v>16</v>
      </c>
      <c r="C121" s="502"/>
      <c r="D121" s="502"/>
      <c r="E121" s="502"/>
      <c r="F121" s="331">
        <f>SUM(F120+F111)</f>
        <v>2004500</v>
      </c>
      <c r="G121" s="562"/>
      <c r="H121" s="560"/>
      <c r="I121" s="560"/>
      <c r="J121" s="560"/>
      <c r="K121" s="561"/>
      <c r="L121" s="162"/>
      <c r="M121" s="162"/>
      <c r="N121" s="162"/>
      <c r="O121" s="162"/>
      <c r="P121" s="162"/>
      <c r="Q121" s="162"/>
      <c r="R121" s="162"/>
      <c r="S121" s="162"/>
      <c r="T121" s="162"/>
      <c r="U121" s="162"/>
    </row>
    <row r="122" spans="1:21" ht="12.75" customHeight="1">
      <c r="A122" s="636" t="s">
        <v>239</v>
      </c>
      <c r="B122" s="636"/>
      <c r="C122" s="636"/>
      <c r="D122" s="636"/>
      <c r="E122" s="636"/>
      <c r="F122" s="636"/>
      <c r="G122" s="636"/>
      <c r="H122" s="636"/>
      <c r="I122" s="636"/>
      <c r="J122" s="636"/>
      <c r="K122" s="636"/>
    </row>
    <row r="123" spans="1:21" ht="12.75" customHeight="1">
      <c r="A123" s="338" t="s">
        <v>142</v>
      </c>
      <c r="B123" s="637" t="s">
        <v>240</v>
      </c>
      <c r="C123" s="637"/>
      <c r="D123" s="637"/>
      <c r="E123" s="637"/>
      <c r="F123" s="637"/>
      <c r="G123" s="637"/>
      <c r="H123" s="637"/>
      <c r="I123" s="637"/>
      <c r="J123" s="637"/>
      <c r="K123" s="637"/>
    </row>
    <row r="124" spans="1:21" ht="12.75" customHeight="1">
      <c r="A124" s="217" t="s">
        <v>142</v>
      </c>
      <c r="B124" s="339" t="s">
        <v>142</v>
      </c>
      <c r="C124" s="524" t="s">
        <v>241</v>
      </c>
      <c r="D124" s="524"/>
      <c r="E124" s="524"/>
      <c r="F124" s="524"/>
      <c r="G124" s="524"/>
      <c r="H124" s="524"/>
      <c r="I124" s="524"/>
      <c r="J124" s="524"/>
      <c r="K124" s="524"/>
    </row>
    <row r="125" spans="1:21" ht="12.75" customHeight="1">
      <c r="A125" s="418" t="s">
        <v>142</v>
      </c>
      <c r="B125" s="419" t="s">
        <v>142</v>
      </c>
      <c r="C125" s="420" t="s">
        <v>142</v>
      </c>
      <c r="D125" s="513" t="s">
        <v>242</v>
      </c>
      <c r="E125" s="433" t="s">
        <v>13</v>
      </c>
      <c r="F125" s="451">
        <v>289000</v>
      </c>
      <c r="G125" s="529">
        <v>44561</v>
      </c>
      <c r="H125" s="534" t="s">
        <v>445</v>
      </c>
      <c r="I125" s="513" t="s">
        <v>248</v>
      </c>
      <c r="J125" s="514" t="s">
        <v>224</v>
      </c>
      <c r="K125" s="451">
        <v>25</v>
      </c>
    </row>
    <row r="126" spans="1:21" ht="6" customHeight="1">
      <c r="A126" s="418"/>
      <c r="B126" s="419"/>
      <c r="C126" s="420"/>
      <c r="D126" s="513"/>
      <c r="E126" s="433"/>
      <c r="F126" s="451"/>
      <c r="G126" s="529"/>
      <c r="H126" s="534"/>
      <c r="I126" s="513"/>
      <c r="J126" s="514"/>
      <c r="K126" s="451"/>
    </row>
    <row r="127" spans="1:21" ht="3" customHeight="1">
      <c r="A127" s="418"/>
      <c r="B127" s="419"/>
      <c r="C127" s="420"/>
      <c r="D127" s="513"/>
      <c r="E127" s="433"/>
      <c r="F127" s="451"/>
      <c r="G127" s="529"/>
      <c r="H127" s="534"/>
      <c r="I127" s="513"/>
      <c r="J127" s="514"/>
      <c r="K127" s="451"/>
    </row>
    <row r="128" spans="1:21" ht="13.5" customHeight="1">
      <c r="A128" s="418" t="s">
        <v>142</v>
      </c>
      <c r="B128" s="419" t="s">
        <v>142</v>
      </c>
      <c r="C128" s="420" t="s">
        <v>144</v>
      </c>
      <c r="D128" s="513" t="s">
        <v>243</v>
      </c>
      <c r="E128" s="433" t="s">
        <v>13</v>
      </c>
      <c r="F128" s="451">
        <v>2430100</v>
      </c>
      <c r="G128" s="529">
        <v>44561</v>
      </c>
      <c r="H128" s="534" t="s">
        <v>288</v>
      </c>
      <c r="I128" s="513" t="s">
        <v>249</v>
      </c>
      <c r="J128" s="514" t="s">
        <v>253</v>
      </c>
      <c r="K128" s="433">
        <v>160</v>
      </c>
    </row>
    <row r="129" spans="1:22" ht="11.25">
      <c r="A129" s="418"/>
      <c r="B129" s="419"/>
      <c r="C129" s="420"/>
      <c r="D129" s="513"/>
      <c r="E129" s="433"/>
      <c r="F129" s="451"/>
      <c r="G129" s="514"/>
      <c r="H129" s="534"/>
      <c r="I129" s="513"/>
      <c r="J129" s="514"/>
      <c r="K129" s="433"/>
      <c r="L129" s="157"/>
      <c r="M129" s="157"/>
      <c r="N129" s="157"/>
      <c r="O129" s="157"/>
      <c r="P129" s="157"/>
      <c r="Q129" s="157"/>
      <c r="R129" s="159"/>
      <c r="S129" s="159"/>
      <c r="T129" s="159"/>
      <c r="U129" s="159"/>
      <c r="V129" s="163"/>
    </row>
    <row r="130" spans="1:22" ht="2.25" customHeight="1">
      <c r="A130" s="418"/>
      <c r="B130" s="419"/>
      <c r="C130" s="420"/>
      <c r="D130" s="513"/>
      <c r="E130" s="433"/>
      <c r="F130" s="451"/>
      <c r="G130" s="514"/>
      <c r="H130" s="534"/>
      <c r="I130" s="513"/>
      <c r="J130" s="514"/>
      <c r="K130" s="433"/>
      <c r="L130" s="158"/>
      <c r="M130" s="158"/>
      <c r="N130" s="158"/>
      <c r="O130" s="158"/>
      <c r="P130" s="158"/>
      <c r="Q130" s="158"/>
      <c r="R130" s="158"/>
      <c r="S130" s="158"/>
      <c r="T130" s="158"/>
      <c r="U130" s="158"/>
      <c r="V130" s="163"/>
    </row>
    <row r="131" spans="1:22" ht="12" customHeight="1">
      <c r="A131" s="418"/>
      <c r="B131" s="419"/>
      <c r="C131" s="420"/>
      <c r="D131" s="513"/>
      <c r="E131" s="433" t="s">
        <v>200</v>
      </c>
      <c r="F131" s="451">
        <v>65000</v>
      </c>
      <c r="G131" s="514"/>
      <c r="H131" s="534"/>
      <c r="I131" s="513"/>
      <c r="J131" s="514"/>
      <c r="K131" s="433"/>
      <c r="L131" s="162"/>
      <c r="M131" s="162"/>
      <c r="N131" s="162"/>
      <c r="O131" s="162"/>
      <c r="P131" s="162"/>
      <c r="Q131" s="162"/>
      <c r="R131" s="162"/>
      <c r="S131" s="162"/>
      <c r="T131" s="162"/>
      <c r="U131" s="162"/>
      <c r="V131" s="163"/>
    </row>
    <row r="132" spans="1:22" ht="12.75" customHeight="1">
      <c r="A132" s="418"/>
      <c r="B132" s="419"/>
      <c r="C132" s="420"/>
      <c r="D132" s="513"/>
      <c r="E132" s="433"/>
      <c r="F132" s="451"/>
      <c r="G132" s="514"/>
      <c r="H132" s="534"/>
      <c r="I132" s="513"/>
      <c r="J132" s="514"/>
      <c r="K132" s="433"/>
    </row>
    <row r="133" spans="1:22" ht="12.75" customHeight="1">
      <c r="A133" s="418" t="s">
        <v>142</v>
      </c>
      <c r="B133" s="419" t="s">
        <v>142</v>
      </c>
      <c r="C133" s="420" t="s">
        <v>177</v>
      </c>
      <c r="D133" s="513" t="s">
        <v>244</v>
      </c>
      <c r="E133" s="433" t="s">
        <v>13</v>
      </c>
      <c r="F133" s="451">
        <v>0</v>
      </c>
      <c r="G133" s="529">
        <v>44561</v>
      </c>
      <c r="H133" s="534" t="s">
        <v>285</v>
      </c>
      <c r="I133" s="535" t="s">
        <v>446</v>
      </c>
      <c r="J133" s="514" t="s">
        <v>224</v>
      </c>
      <c r="K133" s="433">
        <v>31</v>
      </c>
    </row>
    <row r="134" spans="1:22" ht="12.75" customHeight="1">
      <c r="A134" s="418"/>
      <c r="B134" s="419"/>
      <c r="C134" s="420"/>
      <c r="D134" s="513"/>
      <c r="E134" s="433"/>
      <c r="F134" s="451"/>
      <c r="G134" s="514"/>
      <c r="H134" s="534"/>
      <c r="I134" s="536"/>
      <c r="J134" s="514"/>
      <c r="K134" s="433"/>
    </row>
    <row r="135" spans="1:22" ht="16.5" customHeight="1">
      <c r="A135" s="418"/>
      <c r="B135" s="419"/>
      <c r="C135" s="420"/>
      <c r="D135" s="513"/>
      <c r="E135" s="433"/>
      <c r="F135" s="451"/>
      <c r="G135" s="514"/>
      <c r="H135" s="534"/>
      <c r="I135" s="537"/>
      <c r="J135" s="514"/>
      <c r="K135" s="433"/>
    </row>
    <row r="136" spans="1:22" ht="12.75" customHeight="1">
      <c r="A136" s="418" t="s">
        <v>142</v>
      </c>
      <c r="B136" s="419" t="s">
        <v>142</v>
      </c>
      <c r="C136" s="420" t="s">
        <v>181</v>
      </c>
      <c r="D136" s="513" t="s">
        <v>245</v>
      </c>
      <c r="E136" s="531" t="s">
        <v>13</v>
      </c>
      <c r="F136" s="533">
        <v>5000</v>
      </c>
      <c r="G136" s="529">
        <v>44561</v>
      </c>
      <c r="H136" s="534" t="s">
        <v>287</v>
      </c>
      <c r="I136" s="513" t="s">
        <v>250</v>
      </c>
      <c r="J136" s="514" t="s">
        <v>224</v>
      </c>
      <c r="K136" s="451">
        <v>3</v>
      </c>
    </row>
    <row r="137" spans="1:22" ht="1.5" customHeight="1">
      <c r="A137" s="418"/>
      <c r="B137" s="419"/>
      <c r="C137" s="420"/>
      <c r="D137" s="513"/>
      <c r="E137" s="531"/>
      <c r="F137" s="533"/>
      <c r="G137" s="514"/>
      <c r="H137" s="534"/>
      <c r="I137" s="513"/>
      <c r="J137" s="514"/>
      <c r="K137" s="451"/>
    </row>
    <row r="138" spans="1:22" ht="12.75" customHeight="1">
      <c r="A138" s="418" t="s">
        <v>142</v>
      </c>
      <c r="B138" s="419" t="s">
        <v>142</v>
      </c>
      <c r="C138" s="420" t="s">
        <v>182</v>
      </c>
      <c r="D138" s="513" t="s">
        <v>246</v>
      </c>
      <c r="E138" s="531" t="s">
        <v>13</v>
      </c>
      <c r="F138" s="533">
        <v>17500</v>
      </c>
      <c r="G138" s="529">
        <v>44561</v>
      </c>
      <c r="H138" s="534" t="s">
        <v>289</v>
      </c>
      <c r="I138" s="513" t="s">
        <v>251</v>
      </c>
      <c r="J138" s="514" t="s">
        <v>254</v>
      </c>
      <c r="K138" s="433">
        <v>100</v>
      </c>
    </row>
    <row r="139" spans="1:22" ht="10.5" customHeight="1">
      <c r="A139" s="418"/>
      <c r="B139" s="419"/>
      <c r="C139" s="420"/>
      <c r="D139" s="513"/>
      <c r="E139" s="531"/>
      <c r="F139" s="533"/>
      <c r="G139" s="514"/>
      <c r="H139" s="534"/>
      <c r="I139" s="513"/>
      <c r="J139" s="514"/>
      <c r="K139" s="433"/>
    </row>
    <row r="140" spans="1:22" ht="19.5" customHeight="1">
      <c r="A140" s="418" t="s">
        <v>142</v>
      </c>
      <c r="B140" s="419" t="s">
        <v>142</v>
      </c>
      <c r="C140" s="420" t="s">
        <v>183</v>
      </c>
      <c r="D140" s="513" t="s">
        <v>247</v>
      </c>
      <c r="E140" s="531" t="s">
        <v>13</v>
      </c>
      <c r="F140" s="533">
        <v>70000</v>
      </c>
      <c r="G140" s="529">
        <v>44561</v>
      </c>
      <c r="H140" s="534" t="s">
        <v>289</v>
      </c>
      <c r="I140" s="513" t="s">
        <v>252</v>
      </c>
      <c r="J140" s="514" t="s">
        <v>254</v>
      </c>
      <c r="K140" s="433">
        <v>100</v>
      </c>
    </row>
    <row r="141" spans="1:22" ht="13.5" customHeight="1">
      <c r="A141" s="418"/>
      <c r="B141" s="419"/>
      <c r="C141" s="420"/>
      <c r="D141" s="513"/>
      <c r="E141" s="531"/>
      <c r="F141" s="533"/>
      <c r="G141" s="514"/>
      <c r="H141" s="534"/>
      <c r="I141" s="513"/>
      <c r="J141" s="514"/>
      <c r="K141" s="433"/>
      <c r="L141" s="157"/>
      <c r="M141" s="157"/>
      <c r="N141" s="157"/>
      <c r="O141" s="157"/>
      <c r="P141" s="157"/>
      <c r="Q141" s="157"/>
      <c r="R141" s="161"/>
      <c r="S141" s="161"/>
      <c r="T141" s="161"/>
      <c r="U141" s="161"/>
    </row>
    <row r="142" spans="1:22" ht="12" customHeight="1">
      <c r="A142" s="308"/>
      <c r="B142" s="308"/>
      <c r="C142" s="308"/>
      <c r="D142" s="639" t="s">
        <v>17</v>
      </c>
      <c r="E142" s="640"/>
      <c r="F142" s="340">
        <f>SUM(F125:F141)</f>
        <v>2876600</v>
      </c>
      <c r="G142" s="517"/>
      <c r="H142" s="517"/>
      <c r="I142" s="517"/>
      <c r="J142" s="517"/>
      <c r="K142" s="517"/>
      <c r="L142" s="162"/>
      <c r="M142" s="162"/>
      <c r="N142" s="162"/>
      <c r="O142" s="162"/>
      <c r="P142" s="162"/>
      <c r="Q142" s="162"/>
      <c r="R142" s="162"/>
      <c r="S142" s="162"/>
      <c r="T142" s="162"/>
      <c r="U142" s="162"/>
    </row>
    <row r="143" spans="1:22" ht="12.75" customHeight="1">
      <c r="A143" s="351" t="s">
        <v>142</v>
      </c>
      <c r="B143" s="341" t="s">
        <v>144</v>
      </c>
      <c r="C143" s="524" t="s">
        <v>255</v>
      </c>
      <c r="D143" s="524"/>
      <c r="E143" s="524"/>
      <c r="F143" s="524"/>
      <c r="G143" s="524"/>
      <c r="H143" s="524"/>
      <c r="I143" s="524"/>
      <c r="J143" s="524"/>
      <c r="K143" s="524"/>
      <c r="L143" s="159"/>
      <c r="M143" s="159"/>
      <c r="N143" s="159"/>
      <c r="O143" s="159"/>
      <c r="P143" s="159"/>
      <c r="Q143" s="159"/>
      <c r="R143" s="159"/>
      <c r="S143" s="159"/>
      <c r="T143" s="159"/>
      <c r="U143" s="159"/>
    </row>
    <row r="144" spans="1:22" ht="31.5" customHeight="1">
      <c r="A144" s="525" t="s">
        <v>142</v>
      </c>
      <c r="B144" s="526" t="s">
        <v>144</v>
      </c>
      <c r="C144" s="527" t="s">
        <v>142</v>
      </c>
      <c r="D144" s="425" t="s">
        <v>256</v>
      </c>
      <c r="E144" s="531" t="s">
        <v>271</v>
      </c>
      <c r="F144" s="451">
        <v>400</v>
      </c>
      <c r="G144" s="529">
        <v>44561</v>
      </c>
      <c r="H144" s="516" t="s">
        <v>290</v>
      </c>
      <c r="I144" s="532" t="s">
        <v>272</v>
      </c>
      <c r="J144" s="530" t="s">
        <v>254</v>
      </c>
      <c r="K144" s="530">
        <v>100</v>
      </c>
    </row>
    <row r="145" spans="1:18" ht="23.25" customHeight="1">
      <c r="A145" s="525"/>
      <c r="B145" s="526"/>
      <c r="C145" s="527"/>
      <c r="D145" s="425"/>
      <c r="E145" s="531"/>
      <c r="F145" s="451"/>
      <c r="G145" s="514"/>
      <c r="H145" s="516"/>
      <c r="I145" s="532"/>
      <c r="J145" s="530"/>
      <c r="K145" s="530"/>
    </row>
    <row r="146" spans="1:18" ht="12.75" customHeight="1">
      <c r="A146" s="525" t="s">
        <v>142</v>
      </c>
      <c r="B146" s="526" t="s">
        <v>144</v>
      </c>
      <c r="C146" s="527" t="s">
        <v>144</v>
      </c>
      <c r="D146" s="425" t="s">
        <v>257</v>
      </c>
      <c r="E146" s="531" t="s">
        <v>271</v>
      </c>
      <c r="F146" s="451">
        <v>18500</v>
      </c>
      <c r="G146" s="529">
        <v>44561</v>
      </c>
      <c r="H146" s="516" t="s">
        <v>447</v>
      </c>
      <c r="I146" s="532" t="s">
        <v>272</v>
      </c>
      <c r="J146" s="530" t="s">
        <v>254</v>
      </c>
      <c r="K146" s="530">
        <v>100</v>
      </c>
    </row>
    <row r="147" spans="1:18" ht="42" customHeight="1">
      <c r="A147" s="525"/>
      <c r="B147" s="526"/>
      <c r="C147" s="527"/>
      <c r="D147" s="425"/>
      <c r="E147" s="531"/>
      <c r="F147" s="451"/>
      <c r="G147" s="514"/>
      <c r="H147" s="516"/>
      <c r="I147" s="532"/>
      <c r="J147" s="530"/>
      <c r="K147" s="530"/>
    </row>
    <row r="148" spans="1:18" ht="30.75" customHeight="1">
      <c r="A148" s="525" t="s">
        <v>142</v>
      </c>
      <c r="B148" s="526" t="s">
        <v>144</v>
      </c>
      <c r="C148" s="527" t="s">
        <v>177</v>
      </c>
      <c r="D148" s="425" t="s">
        <v>258</v>
      </c>
      <c r="E148" s="531" t="s">
        <v>271</v>
      </c>
      <c r="F148" s="451">
        <v>200</v>
      </c>
      <c r="G148" s="529">
        <v>44561</v>
      </c>
      <c r="H148" s="516" t="s">
        <v>544</v>
      </c>
      <c r="I148" s="532" t="s">
        <v>272</v>
      </c>
      <c r="J148" s="530" t="s">
        <v>254</v>
      </c>
      <c r="K148" s="530">
        <v>100</v>
      </c>
      <c r="L148" s="157"/>
      <c r="M148" s="157"/>
      <c r="N148" s="157"/>
      <c r="O148" s="157"/>
      <c r="P148" s="157"/>
      <c r="Q148" s="157"/>
      <c r="R148" s="161"/>
    </row>
    <row r="149" spans="1:18" ht="22.5" customHeight="1">
      <c r="A149" s="525"/>
      <c r="B149" s="526"/>
      <c r="C149" s="527"/>
      <c r="D149" s="425"/>
      <c r="E149" s="531"/>
      <c r="F149" s="451"/>
      <c r="G149" s="514"/>
      <c r="H149" s="516"/>
      <c r="I149" s="532"/>
      <c r="J149" s="530"/>
      <c r="K149" s="530"/>
    </row>
    <row r="150" spans="1:18" ht="30.75" customHeight="1">
      <c r="A150" s="525" t="s">
        <v>142</v>
      </c>
      <c r="B150" s="526" t="s">
        <v>144</v>
      </c>
      <c r="C150" s="527" t="s">
        <v>181</v>
      </c>
      <c r="D150" s="425" t="s">
        <v>259</v>
      </c>
      <c r="E150" s="531" t="s">
        <v>271</v>
      </c>
      <c r="F150" s="451">
        <v>8200</v>
      </c>
      <c r="G150" s="529">
        <v>44561</v>
      </c>
      <c r="H150" s="516" t="s">
        <v>448</v>
      </c>
      <c r="I150" s="532" t="s">
        <v>272</v>
      </c>
      <c r="J150" s="530" t="s">
        <v>254</v>
      </c>
      <c r="K150" s="530">
        <v>100</v>
      </c>
    </row>
    <row r="151" spans="1:18" ht="21.75" customHeight="1">
      <c r="A151" s="525"/>
      <c r="B151" s="526"/>
      <c r="C151" s="527"/>
      <c r="D151" s="425"/>
      <c r="E151" s="531"/>
      <c r="F151" s="451"/>
      <c r="G151" s="514"/>
      <c r="H151" s="516"/>
      <c r="I151" s="532"/>
      <c r="J151" s="530"/>
      <c r="K151" s="530"/>
    </row>
    <row r="152" spans="1:18" ht="28.5" customHeight="1">
      <c r="A152" s="525" t="s">
        <v>142</v>
      </c>
      <c r="B152" s="526" t="s">
        <v>144</v>
      </c>
      <c r="C152" s="527" t="s">
        <v>182</v>
      </c>
      <c r="D152" s="425" t="s">
        <v>260</v>
      </c>
      <c r="E152" s="531" t="s">
        <v>271</v>
      </c>
      <c r="F152" s="451">
        <v>23700</v>
      </c>
      <c r="G152" s="529">
        <v>44561</v>
      </c>
      <c r="H152" s="516" t="s">
        <v>545</v>
      </c>
      <c r="I152" s="532" t="s">
        <v>272</v>
      </c>
      <c r="J152" s="530" t="s">
        <v>254</v>
      </c>
      <c r="K152" s="530">
        <v>100</v>
      </c>
    </row>
    <row r="153" spans="1:18" ht="26.25" customHeight="1">
      <c r="A153" s="525"/>
      <c r="B153" s="526"/>
      <c r="C153" s="527"/>
      <c r="D153" s="425"/>
      <c r="E153" s="531"/>
      <c r="F153" s="451"/>
      <c r="G153" s="514"/>
      <c r="H153" s="516"/>
      <c r="I153" s="532"/>
      <c r="J153" s="530"/>
      <c r="K153" s="530"/>
    </row>
    <row r="154" spans="1:18" ht="29.25" customHeight="1">
      <c r="A154" s="525" t="s">
        <v>142</v>
      </c>
      <c r="B154" s="526" t="s">
        <v>144</v>
      </c>
      <c r="C154" s="527" t="s">
        <v>183</v>
      </c>
      <c r="D154" s="425" t="s">
        <v>261</v>
      </c>
      <c r="E154" s="531" t="s">
        <v>271</v>
      </c>
      <c r="F154" s="451">
        <v>4900</v>
      </c>
      <c r="G154" s="529">
        <v>44561</v>
      </c>
      <c r="H154" s="516" t="s">
        <v>290</v>
      </c>
      <c r="I154" s="532" t="s">
        <v>272</v>
      </c>
      <c r="J154" s="530" t="s">
        <v>254</v>
      </c>
      <c r="K154" s="530">
        <v>100</v>
      </c>
    </row>
    <row r="155" spans="1:18" ht="22.5" customHeight="1">
      <c r="A155" s="525"/>
      <c r="B155" s="526"/>
      <c r="C155" s="527"/>
      <c r="D155" s="425"/>
      <c r="E155" s="531"/>
      <c r="F155" s="451"/>
      <c r="G155" s="514"/>
      <c r="H155" s="516"/>
      <c r="I155" s="532"/>
      <c r="J155" s="530"/>
      <c r="K155" s="530"/>
    </row>
    <row r="156" spans="1:18" ht="27.75" customHeight="1">
      <c r="A156" s="525" t="s">
        <v>142</v>
      </c>
      <c r="B156" s="526" t="s">
        <v>144</v>
      </c>
      <c r="C156" s="527" t="s">
        <v>185</v>
      </c>
      <c r="D156" s="425" t="s">
        <v>262</v>
      </c>
      <c r="E156" s="531" t="s">
        <v>271</v>
      </c>
      <c r="F156" s="451">
        <v>5300</v>
      </c>
      <c r="G156" s="529">
        <v>44561</v>
      </c>
      <c r="H156" s="516" t="s">
        <v>341</v>
      </c>
      <c r="I156" s="532" t="s">
        <v>272</v>
      </c>
      <c r="J156" s="530" t="s">
        <v>254</v>
      </c>
      <c r="K156" s="530">
        <v>100</v>
      </c>
    </row>
    <row r="157" spans="1:18" ht="24" customHeight="1">
      <c r="A157" s="525"/>
      <c r="B157" s="526"/>
      <c r="C157" s="527"/>
      <c r="D157" s="425"/>
      <c r="E157" s="531"/>
      <c r="F157" s="451"/>
      <c r="G157" s="514"/>
      <c r="H157" s="516"/>
      <c r="I157" s="532"/>
      <c r="J157" s="530"/>
      <c r="K157" s="530"/>
    </row>
    <row r="158" spans="1:18" ht="12.75" customHeight="1">
      <c r="A158" s="525" t="s">
        <v>142</v>
      </c>
      <c r="B158" s="526" t="s">
        <v>144</v>
      </c>
      <c r="C158" s="527" t="s">
        <v>188</v>
      </c>
      <c r="D158" s="425" t="s">
        <v>263</v>
      </c>
      <c r="E158" s="531" t="s">
        <v>271</v>
      </c>
      <c r="F158" s="451">
        <v>12100</v>
      </c>
      <c r="G158" s="529">
        <v>44561</v>
      </c>
      <c r="H158" s="516" t="s">
        <v>449</v>
      </c>
      <c r="I158" s="532" t="s">
        <v>272</v>
      </c>
      <c r="J158" s="530" t="s">
        <v>254</v>
      </c>
      <c r="K158" s="530">
        <v>100</v>
      </c>
    </row>
    <row r="159" spans="1:18" ht="25.5" customHeight="1">
      <c r="A159" s="525"/>
      <c r="B159" s="526"/>
      <c r="C159" s="527"/>
      <c r="D159" s="425"/>
      <c r="E159" s="531"/>
      <c r="F159" s="451"/>
      <c r="G159" s="514"/>
      <c r="H159" s="516"/>
      <c r="I159" s="532"/>
      <c r="J159" s="530"/>
      <c r="K159" s="530"/>
    </row>
    <row r="160" spans="1:18" ht="30" customHeight="1">
      <c r="A160" s="525" t="s">
        <v>142</v>
      </c>
      <c r="B160" s="526" t="s">
        <v>144</v>
      </c>
      <c r="C160" s="527" t="s">
        <v>30</v>
      </c>
      <c r="D160" s="513" t="s">
        <v>264</v>
      </c>
      <c r="E160" s="531" t="s">
        <v>271</v>
      </c>
      <c r="F160" s="451">
        <v>19600</v>
      </c>
      <c r="G160" s="529">
        <v>44561</v>
      </c>
      <c r="H160" s="516" t="s">
        <v>449</v>
      </c>
      <c r="I160" s="532" t="s">
        <v>272</v>
      </c>
      <c r="J160" s="530" t="s">
        <v>254</v>
      </c>
      <c r="K160" s="530">
        <v>100</v>
      </c>
    </row>
    <row r="161" spans="1:11" ht="24.75" customHeight="1">
      <c r="A161" s="525"/>
      <c r="B161" s="526"/>
      <c r="C161" s="527"/>
      <c r="D161" s="513"/>
      <c r="E161" s="531"/>
      <c r="F161" s="451"/>
      <c r="G161" s="514"/>
      <c r="H161" s="516"/>
      <c r="I161" s="532"/>
      <c r="J161" s="530"/>
      <c r="K161" s="530"/>
    </row>
    <row r="162" spans="1:11" ht="12.75" customHeight="1">
      <c r="A162" s="525" t="s">
        <v>142</v>
      </c>
      <c r="B162" s="526" t="s">
        <v>144</v>
      </c>
      <c r="C162" s="527" t="s">
        <v>32</v>
      </c>
      <c r="D162" s="513" t="s">
        <v>267</v>
      </c>
      <c r="E162" s="531" t="s">
        <v>271</v>
      </c>
      <c r="F162" s="451">
        <v>666100</v>
      </c>
      <c r="G162" s="529">
        <v>44561</v>
      </c>
      <c r="H162" s="516" t="s">
        <v>450</v>
      </c>
      <c r="I162" s="532" t="s">
        <v>272</v>
      </c>
      <c r="J162" s="530" t="s">
        <v>254</v>
      </c>
      <c r="K162" s="530">
        <v>100</v>
      </c>
    </row>
    <row r="163" spans="1:11" ht="21" customHeight="1">
      <c r="A163" s="525"/>
      <c r="B163" s="526"/>
      <c r="C163" s="527"/>
      <c r="D163" s="513"/>
      <c r="E163" s="531"/>
      <c r="F163" s="451"/>
      <c r="G163" s="529"/>
      <c r="H163" s="516"/>
      <c r="I163" s="532"/>
      <c r="J163" s="530"/>
      <c r="K163" s="530"/>
    </row>
    <row r="164" spans="1:11" ht="12.75" customHeight="1">
      <c r="A164" s="525"/>
      <c r="B164" s="526"/>
      <c r="C164" s="527"/>
      <c r="D164" s="513"/>
      <c r="E164" s="531" t="s">
        <v>13</v>
      </c>
      <c r="F164" s="451">
        <v>95300</v>
      </c>
      <c r="G164" s="529"/>
      <c r="H164" s="516"/>
      <c r="I164" s="532"/>
      <c r="J164" s="530"/>
      <c r="K164" s="530"/>
    </row>
    <row r="165" spans="1:11" ht="5.25" customHeight="1">
      <c r="A165" s="525"/>
      <c r="B165" s="526"/>
      <c r="C165" s="527"/>
      <c r="D165" s="513"/>
      <c r="E165" s="531"/>
      <c r="F165" s="451"/>
      <c r="G165" s="529"/>
      <c r="H165" s="516"/>
      <c r="I165" s="532"/>
      <c r="J165" s="530"/>
      <c r="K165" s="530"/>
    </row>
    <row r="166" spans="1:11" ht="12.75" customHeight="1">
      <c r="A166" s="525" t="s">
        <v>142</v>
      </c>
      <c r="B166" s="526" t="s">
        <v>144</v>
      </c>
      <c r="C166" s="527" t="s">
        <v>180</v>
      </c>
      <c r="D166" s="528" t="s">
        <v>269</v>
      </c>
      <c r="E166" s="531" t="s">
        <v>271</v>
      </c>
      <c r="F166" s="451">
        <v>14200</v>
      </c>
      <c r="G166" s="529">
        <v>44561</v>
      </c>
      <c r="H166" s="516" t="s">
        <v>546</v>
      </c>
      <c r="I166" s="532" t="s">
        <v>272</v>
      </c>
      <c r="J166" s="530" t="s">
        <v>254</v>
      </c>
      <c r="K166" s="530">
        <v>100</v>
      </c>
    </row>
    <row r="167" spans="1:11" ht="23.25" customHeight="1">
      <c r="A167" s="525"/>
      <c r="B167" s="526"/>
      <c r="C167" s="527"/>
      <c r="D167" s="528"/>
      <c r="E167" s="531"/>
      <c r="F167" s="451"/>
      <c r="G167" s="514"/>
      <c r="H167" s="516"/>
      <c r="I167" s="532"/>
      <c r="J167" s="530"/>
      <c r="K167" s="530"/>
    </row>
    <row r="168" spans="1:11" ht="12.75" customHeight="1">
      <c r="A168" s="525" t="s">
        <v>142</v>
      </c>
      <c r="B168" s="526" t="s">
        <v>144</v>
      </c>
      <c r="C168" s="527" t="s">
        <v>39</v>
      </c>
      <c r="D168" s="513" t="s">
        <v>270</v>
      </c>
      <c r="E168" s="531" t="s">
        <v>13</v>
      </c>
      <c r="F168" s="451">
        <v>3000</v>
      </c>
      <c r="G168" s="529">
        <v>44561</v>
      </c>
      <c r="H168" s="516" t="s">
        <v>285</v>
      </c>
      <c r="I168" s="532" t="s">
        <v>273</v>
      </c>
      <c r="J168" s="530" t="s">
        <v>274</v>
      </c>
      <c r="K168" s="530">
        <v>1031</v>
      </c>
    </row>
    <row r="169" spans="1:11" ht="12.75" customHeight="1">
      <c r="A169" s="525"/>
      <c r="B169" s="526"/>
      <c r="C169" s="527"/>
      <c r="D169" s="513"/>
      <c r="E169" s="531"/>
      <c r="F169" s="451"/>
      <c r="G169" s="514"/>
      <c r="H169" s="516"/>
      <c r="I169" s="532"/>
      <c r="J169" s="530"/>
      <c r="K169" s="530"/>
    </row>
    <row r="170" spans="1:11" ht="13.5" customHeight="1">
      <c r="A170" s="342"/>
      <c r="B170" s="342"/>
      <c r="C170" s="308"/>
      <c r="D170" s="639" t="s">
        <v>17</v>
      </c>
      <c r="E170" s="640"/>
      <c r="F170" s="340">
        <f>SUM(F144:F169)</f>
        <v>871500</v>
      </c>
      <c r="G170" s="517"/>
      <c r="H170" s="517"/>
      <c r="I170" s="517"/>
      <c r="J170" s="517"/>
      <c r="K170" s="517"/>
    </row>
    <row r="171" spans="1:11" ht="13.5" customHeight="1">
      <c r="A171" s="352" t="s">
        <v>144</v>
      </c>
      <c r="B171" s="353" t="s">
        <v>177</v>
      </c>
      <c r="C171" s="343"/>
      <c r="D171" s="344" t="s">
        <v>517</v>
      </c>
      <c r="E171" s="345"/>
      <c r="F171" s="345"/>
      <c r="G171" s="345"/>
      <c r="H171" s="345"/>
      <c r="I171" s="345"/>
      <c r="J171" s="345"/>
      <c r="K171" s="346"/>
    </row>
    <row r="172" spans="1:11" ht="12.75" customHeight="1">
      <c r="A172" s="525" t="s">
        <v>144</v>
      </c>
      <c r="B172" s="526" t="s">
        <v>177</v>
      </c>
      <c r="C172" s="527" t="s">
        <v>142</v>
      </c>
      <c r="D172" s="513" t="s">
        <v>275</v>
      </c>
      <c r="E172" s="531" t="s">
        <v>13</v>
      </c>
      <c r="F172" s="451">
        <v>41200</v>
      </c>
      <c r="G172" s="529">
        <v>44561</v>
      </c>
      <c r="H172" s="530" t="s">
        <v>291</v>
      </c>
      <c r="I172" s="513" t="s">
        <v>277</v>
      </c>
      <c r="J172" s="514" t="s">
        <v>254</v>
      </c>
      <c r="K172" s="514">
        <v>100</v>
      </c>
    </row>
    <row r="173" spans="1:11" ht="12.75" customHeight="1">
      <c r="A173" s="525"/>
      <c r="B173" s="526"/>
      <c r="C173" s="527"/>
      <c r="D173" s="513"/>
      <c r="E173" s="531"/>
      <c r="F173" s="451"/>
      <c r="G173" s="514"/>
      <c r="H173" s="530"/>
      <c r="I173" s="513"/>
      <c r="J173" s="514"/>
      <c r="K173" s="514"/>
    </row>
    <row r="174" spans="1:11" ht="12.75" customHeight="1">
      <c r="A174" s="525" t="s">
        <v>144</v>
      </c>
      <c r="B174" s="526" t="s">
        <v>177</v>
      </c>
      <c r="C174" s="527" t="s">
        <v>177</v>
      </c>
      <c r="D174" s="528" t="s">
        <v>276</v>
      </c>
      <c r="E174" s="433" t="s">
        <v>13</v>
      </c>
      <c r="F174" s="451">
        <v>244200</v>
      </c>
      <c r="G174" s="529">
        <v>44561</v>
      </c>
      <c r="H174" s="530" t="s">
        <v>291</v>
      </c>
      <c r="I174" s="513" t="s">
        <v>277</v>
      </c>
      <c r="J174" s="514" t="s">
        <v>254</v>
      </c>
      <c r="K174" s="514">
        <v>100</v>
      </c>
    </row>
    <row r="175" spans="1:11" ht="13.5" customHeight="1">
      <c r="A175" s="525"/>
      <c r="B175" s="526"/>
      <c r="C175" s="527"/>
      <c r="D175" s="528"/>
      <c r="E175" s="433"/>
      <c r="F175" s="451"/>
      <c r="G175" s="514"/>
      <c r="H175" s="530"/>
      <c r="I175" s="513"/>
      <c r="J175" s="514"/>
      <c r="K175" s="514"/>
    </row>
    <row r="176" spans="1:11" ht="12.75" customHeight="1">
      <c r="A176" s="342"/>
      <c r="B176" s="342"/>
      <c r="C176" s="308"/>
      <c r="D176" s="639" t="s">
        <v>17</v>
      </c>
      <c r="E176" s="640"/>
      <c r="F176" s="340">
        <f>SUM(F172:F175)</f>
        <v>285400</v>
      </c>
      <c r="G176" s="517"/>
      <c r="H176" s="517"/>
      <c r="I176" s="517"/>
      <c r="J176" s="517"/>
      <c r="K176" s="517"/>
    </row>
    <row r="177" spans="1:11" ht="26.25" customHeight="1">
      <c r="A177" s="217" t="s">
        <v>144</v>
      </c>
      <c r="B177" s="339" t="s">
        <v>180</v>
      </c>
      <c r="C177" s="208"/>
      <c r="D177" s="518" t="s">
        <v>547</v>
      </c>
      <c r="E177" s="519"/>
      <c r="F177" s="519"/>
      <c r="G177" s="519"/>
      <c r="H177" s="519"/>
      <c r="I177" s="519"/>
      <c r="J177" s="519"/>
      <c r="K177" s="520"/>
    </row>
    <row r="178" spans="1:11" ht="52.5" customHeight="1">
      <c r="A178" s="217" t="s">
        <v>144</v>
      </c>
      <c r="B178" s="339" t="s">
        <v>180</v>
      </c>
      <c r="C178" s="328" t="s">
        <v>142</v>
      </c>
      <c r="D178" s="347" t="s">
        <v>451</v>
      </c>
      <c r="E178" s="354" t="s">
        <v>13</v>
      </c>
      <c r="F178" s="262">
        <v>92100</v>
      </c>
      <c r="G178" s="348" t="s">
        <v>452</v>
      </c>
      <c r="H178" s="348" t="s">
        <v>291</v>
      </c>
      <c r="I178" s="347" t="s">
        <v>453</v>
      </c>
      <c r="J178" s="354" t="s">
        <v>254</v>
      </c>
      <c r="K178" s="415">
        <v>80</v>
      </c>
    </row>
    <row r="179" spans="1:11" ht="13.5" customHeight="1">
      <c r="A179" s="355"/>
      <c r="B179" s="355"/>
      <c r="C179" s="329"/>
      <c r="D179" s="521" t="s">
        <v>17</v>
      </c>
      <c r="E179" s="522"/>
      <c r="F179" s="356">
        <v>92100</v>
      </c>
      <c r="G179" s="523"/>
      <c r="H179" s="523"/>
      <c r="I179" s="523"/>
      <c r="J179" s="523"/>
      <c r="K179" s="523"/>
    </row>
    <row r="180" spans="1:11" ht="12.75" customHeight="1">
      <c r="A180" s="217" t="s">
        <v>177</v>
      </c>
      <c r="B180" s="339" t="s">
        <v>181</v>
      </c>
      <c r="C180" s="524" t="s">
        <v>278</v>
      </c>
      <c r="D180" s="524"/>
      <c r="E180" s="524"/>
      <c r="F180" s="524"/>
      <c r="G180" s="524"/>
      <c r="H180" s="524"/>
      <c r="I180" s="524"/>
      <c r="J180" s="524"/>
      <c r="K180" s="524"/>
    </row>
    <row r="181" spans="1:11" ht="12.75" customHeight="1">
      <c r="A181" s="418" t="s">
        <v>177</v>
      </c>
      <c r="B181" s="419" t="s">
        <v>181</v>
      </c>
      <c r="C181" s="420" t="s">
        <v>142</v>
      </c>
      <c r="D181" s="513" t="s">
        <v>279</v>
      </c>
      <c r="E181" s="349" t="s">
        <v>13</v>
      </c>
      <c r="F181" s="350">
        <v>0</v>
      </c>
      <c r="G181" s="515">
        <v>44561</v>
      </c>
      <c r="H181" s="516" t="s">
        <v>286</v>
      </c>
      <c r="I181" s="513" t="s">
        <v>284</v>
      </c>
      <c r="J181" s="514" t="s">
        <v>254</v>
      </c>
      <c r="K181" s="451">
        <v>50</v>
      </c>
    </row>
    <row r="182" spans="1:11" ht="13.5" customHeight="1">
      <c r="A182" s="418"/>
      <c r="B182" s="419"/>
      <c r="C182" s="420"/>
      <c r="D182" s="513"/>
      <c r="E182" s="433" t="s">
        <v>173</v>
      </c>
      <c r="F182" s="451">
        <v>0</v>
      </c>
      <c r="G182" s="515"/>
      <c r="H182" s="516"/>
      <c r="I182" s="513"/>
      <c r="J182" s="514"/>
      <c r="K182" s="451"/>
    </row>
    <row r="183" spans="1:11" ht="12.75" customHeight="1">
      <c r="A183" s="418"/>
      <c r="B183" s="419"/>
      <c r="C183" s="420"/>
      <c r="D183" s="513"/>
      <c r="E183" s="433"/>
      <c r="F183" s="451"/>
      <c r="G183" s="515"/>
      <c r="H183" s="516"/>
      <c r="I183" s="513"/>
      <c r="J183" s="514"/>
      <c r="K183" s="451"/>
    </row>
    <row r="184" spans="1:11" ht="12.75" customHeight="1">
      <c r="A184" s="418" t="s">
        <v>177</v>
      </c>
      <c r="B184" s="419" t="s">
        <v>181</v>
      </c>
      <c r="C184" s="420" t="s">
        <v>144</v>
      </c>
      <c r="D184" s="513" t="s">
        <v>280</v>
      </c>
      <c r="E184" s="349" t="s">
        <v>13</v>
      </c>
      <c r="F184" s="350">
        <v>0</v>
      </c>
      <c r="G184" s="515">
        <v>44561</v>
      </c>
      <c r="H184" s="516" t="s">
        <v>289</v>
      </c>
      <c r="I184" s="513" t="s">
        <v>284</v>
      </c>
      <c r="J184" s="514" t="s">
        <v>254</v>
      </c>
      <c r="K184" s="451">
        <v>50</v>
      </c>
    </row>
    <row r="185" spans="1:11" ht="13.5" customHeight="1">
      <c r="A185" s="418"/>
      <c r="B185" s="419"/>
      <c r="C185" s="420"/>
      <c r="D185" s="513"/>
      <c r="E185" s="433" t="s">
        <v>173</v>
      </c>
      <c r="F185" s="451">
        <v>0</v>
      </c>
      <c r="G185" s="515"/>
      <c r="H185" s="516"/>
      <c r="I185" s="513"/>
      <c r="J185" s="514"/>
      <c r="K185" s="451"/>
    </row>
    <row r="186" spans="1:11" ht="12.75" customHeight="1">
      <c r="A186" s="418"/>
      <c r="B186" s="419"/>
      <c r="C186" s="420"/>
      <c r="D186" s="513"/>
      <c r="E186" s="433"/>
      <c r="F186" s="451"/>
      <c r="G186" s="515"/>
      <c r="H186" s="516"/>
      <c r="I186" s="513"/>
      <c r="J186" s="514"/>
      <c r="K186" s="451"/>
    </row>
    <row r="187" spans="1:11" ht="12.75" customHeight="1">
      <c r="A187" s="418" t="s">
        <v>177</v>
      </c>
      <c r="B187" s="419" t="s">
        <v>181</v>
      </c>
      <c r="C187" s="420" t="s">
        <v>177</v>
      </c>
      <c r="D187" s="513" t="s">
        <v>281</v>
      </c>
      <c r="E187" s="349" t="s">
        <v>13</v>
      </c>
      <c r="F187" s="350">
        <v>0</v>
      </c>
      <c r="G187" s="515">
        <v>44561</v>
      </c>
      <c r="H187" s="516" t="s">
        <v>286</v>
      </c>
      <c r="I187" s="513" t="s">
        <v>284</v>
      </c>
      <c r="J187" s="514" t="s">
        <v>254</v>
      </c>
      <c r="K187" s="451">
        <v>50</v>
      </c>
    </row>
    <row r="188" spans="1:11" ht="13.5" customHeight="1">
      <c r="A188" s="418"/>
      <c r="B188" s="419"/>
      <c r="C188" s="420"/>
      <c r="D188" s="513"/>
      <c r="E188" s="433" t="s">
        <v>173</v>
      </c>
      <c r="F188" s="451">
        <v>0</v>
      </c>
      <c r="G188" s="515"/>
      <c r="H188" s="516"/>
      <c r="I188" s="513"/>
      <c r="J188" s="514"/>
      <c r="K188" s="451"/>
    </row>
    <row r="189" spans="1:11" ht="11.25">
      <c r="A189" s="418"/>
      <c r="B189" s="419"/>
      <c r="C189" s="420"/>
      <c r="D189" s="513"/>
      <c r="E189" s="433"/>
      <c r="F189" s="451"/>
      <c r="G189" s="515"/>
      <c r="H189" s="516"/>
      <c r="I189" s="513"/>
      <c r="J189" s="514"/>
      <c r="K189" s="451"/>
    </row>
    <row r="190" spans="1:11" ht="11.25" customHeight="1">
      <c r="A190" s="418" t="s">
        <v>177</v>
      </c>
      <c r="B190" s="419" t="s">
        <v>181</v>
      </c>
      <c r="C190" s="420" t="s">
        <v>180</v>
      </c>
      <c r="D190" s="513" t="s">
        <v>282</v>
      </c>
      <c r="E190" s="349" t="s">
        <v>13</v>
      </c>
      <c r="F190" s="350">
        <v>0</v>
      </c>
      <c r="G190" s="515">
        <v>44561</v>
      </c>
      <c r="H190" s="516" t="s">
        <v>286</v>
      </c>
      <c r="I190" s="513" t="s">
        <v>284</v>
      </c>
      <c r="J190" s="514" t="s">
        <v>254</v>
      </c>
      <c r="K190" s="451">
        <v>50</v>
      </c>
    </row>
    <row r="191" spans="1:11" ht="12.75" customHeight="1">
      <c r="A191" s="418"/>
      <c r="B191" s="419"/>
      <c r="C191" s="420"/>
      <c r="D191" s="513"/>
      <c r="E191" s="433" t="s">
        <v>173</v>
      </c>
      <c r="F191" s="451">
        <v>0</v>
      </c>
      <c r="G191" s="515"/>
      <c r="H191" s="516"/>
      <c r="I191" s="513"/>
      <c r="J191" s="514"/>
      <c r="K191" s="451"/>
    </row>
    <row r="192" spans="1:11" ht="12.75" customHeight="1">
      <c r="A192" s="418"/>
      <c r="B192" s="419"/>
      <c r="C192" s="420"/>
      <c r="D192" s="513"/>
      <c r="E192" s="433"/>
      <c r="F192" s="451"/>
      <c r="G192" s="515"/>
      <c r="H192" s="516"/>
      <c r="I192" s="513"/>
      <c r="J192" s="514"/>
      <c r="K192" s="451"/>
    </row>
    <row r="193" spans="1:11" ht="12.75" customHeight="1">
      <c r="A193" s="418" t="s">
        <v>177</v>
      </c>
      <c r="B193" s="419" t="s">
        <v>181</v>
      </c>
      <c r="C193" s="420" t="s">
        <v>181</v>
      </c>
      <c r="D193" s="513" t="s">
        <v>283</v>
      </c>
      <c r="E193" s="349" t="s">
        <v>13</v>
      </c>
      <c r="F193" s="350">
        <v>0</v>
      </c>
      <c r="G193" s="515">
        <v>44561</v>
      </c>
      <c r="H193" s="516" t="s">
        <v>286</v>
      </c>
      <c r="I193" s="513" t="s">
        <v>284</v>
      </c>
      <c r="J193" s="514" t="s">
        <v>254</v>
      </c>
      <c r="K193" s="451">
        <v>50</v>
      </c>
    </row>
    <row r="194" spans="1:11" ht="13.5" customHeight="1">
      <c r="A194" s="418"/>
      <c r="B194" s="419"/>
      <c r="C194" s="420"/>
      <c r="D194" s="513"/>
      <c r="E194" s="433" t="s">
        <v>173</v>
      </c>
      <c r="F194" s="451">
        <v>0</v>
      </c>
      <c r="G194" s="515"/>
      <c r="H194" s="516"/>
      <c r="I194" s="513"/>
      <c r="J194" s="514"/>
      <c r="K194" s="451"/>
    </row>
    <row r="195" spans="1:11" ht="12.75" customHeight="1">
      <c r="A195" s="418"/>
      <c r="B195" s="419"/>
      <c r="C195" s="420"/>
      <c r="D195" s="513"/>
      <c r="E195" s="433"/>
      <c r="F195" s="451"/>
      <c r="G195" s="515"/>
      <c r="H195" s="516"/>
      <c r="I195" s="513"/>
      <c r="J195" s="514"/>
      <c r="K195" s="451"/>
    </row>
    <row r="196" spans="1:11" ht="12.75" customHeight="1">
      <c r="A196" s="418" t="s">
        <v>177</v>
      </c>
      <c r="B196" s="419" t="s">
        <v>181</v>
      </c>
      <c r="C196" s="420" t="s">
        <v>183</v>
      </c>
      <c r="D196" s="513" t="s">
        <v>454</v>
      </c>
      <c r="E196" s="349" t="s">
        <v>13</v>
      </c>
      <c r="F196" s="350">
        <v>0</v>
      </c>
      <c r="G196" s="515">
        <v>44561</v>
      </c>
      <c r="H196" s="516" t="s">
        <v>286</v>
      </c>
      <c r="I196" s="513" t="s">
        <v>284</v>
      </c>
      <c r="J196" s="514" t="s">
        <v>254</v>
      </c>
      <c r="K196" s="451">
        <v>50</v>
      </c>
    </row>
    <row r="197" spans="1:11" ht="12.75" customHeight="1">
      <c r="A197" s="418"/>
      <c r="B197" s="419"/>
      <c r="C197" s="420"/>
      <c r="D197" s="513"/>
      <c r="E197" s="433" t="s">
        <v>173</v>
      </c>
      <c r="F197" s="451">
        <v>0</v>
      </c>
      <c r="G197" s="515"/>
      <c r="H197" s="516"/>
      <c r="I197" s="513"/>
      <c r="J197" s="514"/>
      <c r="K197" s="451"/>
    </row>
    <row r="198" spans="1:11" ht="13.5" customHeight="1">
      <c r="A198" s="418"/>
      <c r="B198" s="419"/>
      <c r="C198" s="420"/>
      <c r="D198" s="513"/>
      <c r="E198" s="433"/>
      <c r="F198" s="451"/>
      <c r="G198" s="515"/>
      <c r="H198" s="516"/>
      <c r="I198" s="513"/>
      <c r="J198" s="514"/>
      <c r="K198" s="451"/>
    </row>
    <row r="199" spans="1:11" ht="12.75" customHeight="1">
      <c r="A199" s="359"/>
      <c r="B199" s="359"/>
      <c r="C199" s="682" t="s">
        <v>17</v>
      </c>
      <c r="D199" s="683"/>
      <c r="E199" s="684"/>
      <c r="F199" s="361">
        <v>0</v>
      </c>
      <c r="G199" s="501"/>
      <c r="H199" s="501"/>
      <c r="I199" s="501"/>
      <c r="J199" s="501"/>
      <c r="K199" s="501"/>
    </row>
    <row r="200" spans="1:11" ht="12.75" customHeight="1">
      <c r="A200" s="360"/>
      <c r="B200" s="502" t="s">
        <v>16</v>
      </c>
      <c r="C200" s="502"/>
      <c r="D200" s="502"/>
      <c r="E200" s="502"/>
      <c r="F200" s="362">
        <f>SUM(F199+F179+F176+F170+F142)</f>
        <v>4125600</v>
      </c>
      <c r="G200" s="503"/>
      <c r="H200" s="503"/>
      <c r="I200" s="503"/>
      <c r="J200" s="503"/>
      <c r="K200" s="503"/>
    </row>
    <row r="201" spans="1:11" ht="13.5" customHeight="1">
      <c r="A201" s="173">
        <v>5</v>
      </c>
      <c r="B201" s="504" t="s">
        <v>550</v>
      </c>
      <c r="C201" s="505"/>
      <c r="D201" s="505"/>
      <c r="E201" s="505"/>
      <c r="F201" s="505"/>
      <c r="G201" s="505"/>
      <c r="H201" s="505"/>
      <c r="I201" s="505"/>
      <c r="J201" s="505"/>
      <c r="K201" s="505"/>
    </row>
    <row r="202" spans="1:11" ht="13.5" customHeight="1">
      <c r="A202" s="173">
        <v>5</v>
      </c>
      <c r="B202" s="175" t="s">
        <v>142</v>
      </c>
      <c r="C202" s="506" t="s">
        <v>292</v>
      </c>
      <c r="D202" s="506"/>
      <c r="E202" s="506"/>
      <c r="F202" s="506"/>
      <c r="G202" s="506"/>
      <c r="H202" s="506"/>
      <c r="I202" s="506"/>
      <c r="J202" s="506"/>
      <c r="K202" s="506"/>
    </row>
    <row r="203" spans="1:11" ht="12.75" customHeight="1">
      <c r="A203" s="173">
        <v>5</v>
      </c>
      <c r="B203" s="210" t="s">
        <v>142</v>
      </c>
      <c r="C203" s="343" t="s">
        <v>177</v>
      </c>
      <c r="D203" s="507" t="s">
        <v>293</v>
      </c>
      <c r="E203" s="508"/>
      <c r="F203" s="508"/>
      <c r="G203" s="508"/>
      <c r="H203" s="508"/>
      <c r="I203" s="508"/>
      <c r="J203" s="508"/>
      <c r="K203" s="509"/>
    </row>
    <row r="204" spans="1:11" ht="12.75" customHeight="1">
      <c r="A204" s="510">
        <v>5</v>
      </c>
      <c r="B204" s="511" t="s">
        <v>142</v>
      </c>
      <c r="C204" s="512" t="s">
        <v>142</v>
      </c>
      <c r="D204" s="725" t="s">
        <v>294</v>
      </c>
      <c r="E204" s="727" t="s">
        <v>13</v>
      </c>
      <c r="F204" s="729">
        <v>40000</v>
      </c>
      <c r="G204" s="730">
        <v>44561</v>
      </c>
      <c r="H204" s="731" t="s">
        <v>455</v>
      </c>
      <c r="I204" s="732" t="s">
        <v>456</v>
      </c>
      <c r="J204" s="705" t="s">
        <v>457</v>
      </c>
      <c r="K204" s="705">
        <v>100</v>
      </c>
    </row>
    <row r="205" spans="1:11" ht="6" customHeight="1">
      <c r="A205" s="510"/>
      <c r="B205" s="511"/>
      <c r="C205" s="512"/>
      <c r="D205" s="726"/>
      <c r="E205" s="728"/>
      <c r="F205" s="729"/>
      <c r="G205" s="730"/>
      <c r="H205" s="731"/>
      <c r="I205" s="733"/>
      <c r="J205" s="706"/>
      <c r="K205" s="706"/>
    </row>
    <row r="206" spans="1:11" ht="12.75" customHeight="1">
      <c r="A206" s="212">
        <v>5</v>
      </c>
      <c r="B206" s="210" t="s">
        <v>142</v>
      </c>
      <c r="C206" s="363" t="s">
        <v>144</v>
      </c>
      <c r="D206" s="178" t="s">
        <v>295</v>
      </c>
      <c r="E206" s="397" t="s">
        <v>13</v>
      </c>
      <c r="F206" s="215">
        <v>30000</v>
      </c>
      <c r="G206" s="398">
        <v>44561</v>
      </c>
      <c r="H206" s="207" t="s">
        <v>333</v>
      </c>
      <c r="I206" s="181" t="s">
        <v>456</v>
      </c>
      <c r="J206" s="182" t="s">
        <v>457</v>
      </c>
      <c r="K206" s="182">
        <v>20</v>
      </c>
    </row>
    <row r="207" spans="1:11" ht="12.75" customHeight="1">
      <c r="A207" s="212">
        <v>5</v>
      </c>
      <c r="B207" s="210" t="s">
        <v>142</v>
      </c>
      <c r="C207" s="363" t="s">
        <v>177</v>
      </c>
      <c r="D207" s="194" t="s">
        <v>458</v>
      </c>
      <c r="E207" s="204" t="s">
        <v>13</v>
      </c>
      <c r="F207" s="215">
        <v>20000</v>
      </c>
      <c r="G207" s="398">
        <v>44561</v>
      </c>
      <c r="H207" s="207" t="s">
        <v>459</v>
      </c>
      <c r="I207" s="181" t="s">
        <v>460</v>
      </c>
      <c r="J207" s="182" t="s">
        <v>224</v>
      </c>
      <c r="K207" s="182">
        <v>1</v>
      </c>
    </row>
    <row r="208" spans="1:11" ht="12.75" customHeight="1">
      <c r="A208" s="366"/>
      <c r="B208" s="308"/>
      <c r="C208" s="644" t="s">
        <v>17</v>
      </c>
      <c r="D208" s="645"/>
      <c r="E208" s="646"/>
      <c r="F208" s="342" t="s">
        <v>461</v>
      </c>
      <c r="G208" s="327"/>
      <c r="H208" s="642"/>
      <c r="I208" s="642"/>
      <c r="J208" s="642"/>
      <c r="K208" s="643"/>
    </row>
    <row r="209" spans="1:11" ht="12.75" customHeight="1">
      <c r="A209" s="218">
        <v>2</v>
      </c>
      <c r="B209" s="219" t="s">
        <v>144</v>
      </c>
      <c r="C209" s="647" t="s">
        <v>296</v>
      </c>
      <c r="D209" s="648"/>
      <c r="E209" s="648"/>
      <c r="F209" s="648"/>
      <c r="G209" s="648"/>
      <c r="H209" s="648"/>
      <c r="I209" s="648"/>
      <c r="J209" s="648"/>
      <c r="K209" s="649"/>
    </row>
    <row r="210" spans="1:11" ht="12.75" customHeight="1">
      <c r="A210" s="218"/>
      <c r="B210" s="220" t="s">
        <v>144</v>
      </c>
      <c r="C210" s="378" t="s">
        <v>142</v>
      </c>
      <c r="D210" s="650" t="s">
        <v>297</v>
      </c>
      <c r="E210" s="651"/>
      <c r="F210" s="651"/>
      <c r="G210" s="651"/>
      <c r="H210" s="651"/>
      <c r="I210" s="651"/>
      <c r="J210" s="651"/>
      <c r="K210" s="652"/>
    </row>
    <row r="211" spans="1:11" ht="12.75" customHeight="1">
      <c r="A211" s="218"/>
      <c r="B211" s="220"/>
      <c r="C211" s="378" t="s">
        <v>142</v>
      </c>
      <c r="D211" s="300" t="s">
        <v>298</v>
      </c>
      <c r="E211" s="221" t="s">
        <v>13</v>
      </c>
      <c r="F211" s="215">
        <v>950000</v>
      </c>
      <c r="G211" s="222" t="s">
        <v>518</v>
      </c>
      <c r="H211" s="222" t="s">
        <v>462</v>
      </c>
      <c r="I211" s="287" t="s">
        <v>300</v>
      </c>
      <c r="J211" s="222" t="s">
        <v>332</v>
      </c>
      <c r="K211" s="222" t="s">
        <v>463</v>
      </c>
    </row>
    <row r="212" spans="1:11" ht="12.75" customHeight="1">
      <c r="A212" s="218"/>
      <c r="B212" s="220"/>
      <c r="C212" s="378" t="s">
        <v>144</v>
      </c>
      <c r="D212" s="300" t="s">
        <v>299</v>
      </c>
      <c r="E212" s="221" t="s">
        <v>13</v>
      </c>
      <c r="F212" s="215">
        <v>110000</v>
      </c>
      <c r="G212" s="222" t="s">
        <v>518</v>
      </c>
      <c r="H212" s="222" t="s">
        <v>462</v>
      </c>
      <c r="I212" s="288" t="s">
        <v>301</v>
      </c>
      <c r="J212" s="223" t="s">
        <v>464</v>
      </c>
      <c r="K212" s="222" t="s">
        <v>465</v>
      </c>
    </row>
    <row r="213" spans="1:11" ht="13.5" customHeight="1">
      <c r="A213" s="367"/>
      <c r="B213" s="368"/>
      <c r="C213" s="368"/>
      <c r="D213" s="369"/>
      <c r="E213" s="370"/>
      <c r="F213" s="371">
        <v>1090000</v>
      </c>
      <c r="G213" s="372"/>
      <c r="H213" s="373"/>
      <c r="I213" s="374"/>
      <c r="J213" s="375"/>
      <c r="K213" s="376"/>
    </row>
    <row r="214" spans="1:11" ht="12.75" customHeight="1">
      <c r="A214" s="224">
        <v>3</v>
      </c>
      <c r="B214" s="225" t="s">
        <v>177</v>
      </c>
      <c r="C214" s="647" t="s">
        <v>240</v>
      </c>
      <c r="D214" s="648"/>
      <c r="E214" s="648"/>
      <c r="F214" s="648"/>
      <c r="G214" s="648"/>
      <c r="H214" s="648"/>
      <c r="I214" s="648"/>
      <c r="J214" s="226"/>
      <c r="K214" s="219"/>
    </row>
    <row r="215" spans="1:11" ht="12.75" customHeight="1">
      <c r="A215" s="224"/>
      <c r="B215" s="227">
        <v>3</v>
      </c>
      <c r="C215" s="379"/>
      <c r="D215" s="653" t="s">
        <v>255</v>
      </c>
      <c r="E215" s="653"/>
      <c r="F215" s="653"/>
      <c r="G215" s="653"/>
      <c r="H215" s="653"/>
      <c r="I215" s="653"/>
      <c r="J215" s="653"/>
      <c r="K215" s="653"/>
    </row>
    <row r="216" spans="1:11" ht="12.75" customHeight="1">
      <c r="A216" s="224"/>
      <c r="B216" s="228"/>
      <c r="C216" s="380" t="s">
        <v>142</v>
      </c>
      <c r="D216" s="301" t="s">
        <v>265</v>
      </c>
      <c r="E216" s="229" t="s">
        <v>173</v>
      </c>
      <c r="F216" s="230">
        <v>163900</v>
      </c>
      <c r="G216" s="229" t="s">
        <v>518</v>
      </c>
      <c r="H216" s="229" t="s">
        <v>455</v>
      </c>
      <c r="I216" s="255" t="s">
        <v>466</v>
      </c>
      <c r="J216" s="223" t="s">
        <v>464</v>
      </c>
      <c r="K216" s="229" t="s">
        <v>465</v>
      </c>
    </row>
    <row r="217" spans="1:11" ht="13.5" customHeight="1">
      <c r="A217" s="224"/>
      <c r="B217" s="220"/>
      <c r="C217" s="378" t="s">
        <v>144</v>
      </c>
      <c r="D217" s="302" t="s">
        <v>548</v>
      </c>
      <c r="E217" s="231" t="s">
        <v>173</v>
      </c>
      <c r="F217" s="232">
        <v>141000</v>
      </c>
      <c r="G217" s="229" t="s">
        <v>518</v>
      </c>
      <c r="H217" s="229" t="s">
        <v>455</v>
      </c>
      <c r="I217" s="289" t="s">
        <v>467</v>
      </c>
      <c r="J217" s="229" t="s">
        <v>224</v>
      </c>
      <c r="K217" s="229" t="s">
        <v>92</v>
      </c>
    </row>
    <row r="218" spans="1:11" ht="12.75" customHeight="1">
      <c r="A218" s="399"/>
      <c r="B218" s="377"/>
      <c r="C218" s="377"/>
      <c r="D218" s="400"/>
      <c r="E218" s="401"/>
      <c r="F218" s="402">
        <v>304900</v>
      </c>
      <c r="G218" s="403"/>
      <c r="H218" s="330"/>
      <c r="I218" s="404"/>
      <c r="J218" s="330"/>
      <c r="K218" s="405"/>
    </row>
    <row r="219" spans="1:11" ht="12.75" customHeight="1">
      <c r="A219" s="224">
        <v>4</v>
      </c>
      <c r="B219" s="175" t="s">
        <v>180</v>
      </c>
      <c r="C219" s="654" t="s">
        <v>468</v>
      </c>
      <c r="D219" s="655"/>
      <c r="E219" s="655"/>
      <c r="F219" s="655"/>
      <c r="G219" s="655"/>
      <c r="H219" s="655"/>
      <c r="I219" s="655"/>
      <c r="J219" s="655"/>
      <c r="K219" s="656"/>
    </row>
    <row r="220" spans="1:11" ht="12.75" customHeight="1">
      <c r="A220" s="224"/>
      <c r="B220" s="186" t="s">
        <v>180</v>
      </c>
      <c r="C220" s="208" t="s">
        <v>142</v>
      </c>
      <c r="D220" s="544" t="s">
        <v>469</v>
      </c>
      <c r="E220" s="545"/>
      <c r="F220" s="545"/>
      <c r="G220" s="545"/>
      <c r="H220" s="545"/>
      <c r="I220" s="545"/>
      <c r="J220" s="545"/>
      <c r="K220" s="546"/>
    </row>
    <row r="221" spans="1:11" ht="13.5" customHeight="1">
      <c r="A221" s="224"/>
      <c r="B221" s="199"/>
      <c r="C221" s="200" t="s">
        <v>142</v>
      </c>
      <c r="D221" s="178" t="s">
        <v>380</v>
      </c>
      <c r="E221" s="182" t="s">
        <v>152</v>
      </c>
      <c r="F221" s="215">
        <v>163668</v>
      </c>
      <c r="G221" s="406">
        <v>44561</v>
      </c>
      <c r="H221" s="207" t="s">
        <v>455</v>
      </c>
      <c r="I221" s="181" t="s">
        <v>470</v>
      </c>
      <c r="J221" s="412" t="s">
        <v>337</v>
      </c>
      <c r="K221" s="182">
        <v>1300</v>
      </c>
    </row>
    <row r="222" spans="1:11" ht="12.75" customHeight="1">
      <c r="A222" s="173"/>
      <c r="B222" s="199"/>
      <c r="C222" s="200"/>
      <c r="D222" s="178" t="s">
        <v>471</v>
      </c>
      <c r="E222" s="182" t="s">
        <v>13</v>
      </c>
      <c r="F222" s="215">
        <v>69700</v>
      </c>
      <c r="G222" s="406"/>
      <c r="H222" s="207"/>
      <c r="I222" s="181" t="s">
        <v>472</v>
      </c>
      <c r="J222" s="182"/>
      <c r="K222" s="182"/>
    </row>
    <row r="223" spans="1:11" ht="12.75" customHeight="1">
      <c r="A223" s="174"/>
      <c r="B223" s="199"/>
      <c r="C223" s="200"/>
      <c r="D223" s="178" t="s">
        <v>473</v>
      </c>
      <c r="E223" s="182" t="s">
        <v>152</v>
      </c>
      <c r="F223" s="233">
        <v>214450</v>
      </c>
      <c r="G223" s="406">
        <v>44561</v>
      </c>
      <c r="H223" s="206" t="s">
        <v>455</v>
      </c>
      <c r="I223" s="181" t="s">
        <v>549</v>
      </c>
      <c r="J223" s="206" t="s">
        <v>337</v>
      </c>
      <c r="K223" s="234">
        <v>1049</v>
      </c>
    </row>
    <row r="224" spans="1:11" ht="12.75" customHeight="1">
      <c r="A224" s="216"/>
      <c r="B224" s="199"/>
      <c r="C224" s="200" t="s">
        <v>144</v>
      </c>
      <c r="D224" s="178" t="s">
        <v>473</v>
      </c>
      <c r="E224" s="235" t="s">
        <v>152</v>
      </c>
      <c r="F224" s="236">
        <v>214450</v>
      </c>
      <c r="G224" s="406">
        <v>44561</v>
      </c>
      <c r="H224" s="206" t="s">
        <v>455</v>
      </c>
      <c r="I224" s="181" t="s">
        <v>470</v>
      </c>
      <c r="J224" s="206" t="s">
        <v>337</v>
      </c>
      <c r="K224" s="234">
        <v>1049</v>
      </c>
    </row>
    <row r="225" spans="1:11" ht="13.5" customHeight="1">
      <c r="A225" s="216"/>
      <c r="B225" s="199"/>
      <c r="C225" s="200"/>
      <c r="D225" s="178" t="s">
        <v>471</v>
      </c>
      <c r="E225" s="182" t="s">
        <v>13</v>
      </c>
      <c r="F225" s="237">
        <v>57400</v>
      </c>
      <c r="G225" s="238"/>
      <c r="H225" s="238"/>
      <c r="I225" s="181" t="s">
        <v>472</v>
      </c>
      <c r="J225" s="238"/>
      <c r="K225" s="238"/>
    </row>
    <row r="226" spans="1:11" ht="12.75" customHeight="1">
      <c r="A226" s="305"/>
      <c r="B226" s="364"/>
      <c r="C226" s="644" t="s">
        <v>17</v>
      </c>
      <c r="D226" s="645"/>
      <c r="E226" s="646"/>
      <c r="F226" s="308" t="s">
        <v>474</v>
      </c>
      <c r="G226" s="327"/>
      <c r="H226" s="642"/>
      <c r="I226" s="642"/>
      <c r="J226" s="642"/>
      <c r="K226" s="643"/>
    </row>
    <row r="227" spans="1:11" ht="12.75" customHeight="1">
      <c r="A227" s="197"/>
      <c r="B227" s="644" t="s">
        <v>16</v>
      </c>
      <c r="C227" s="645"/>
      <c r="D227" s="645"/>
      <c r="E227" s="646"/>
      <c r="F227" s="365">
        <v>1990118</v>
      </c>
      <c r="G227" s="641"/>
      <c r="H227" s="642"/>
      <c r="I227" s="642"/>
      <c r="J227" s="642"/>
      <c r="K227" s="643"/>
    </row>
    <row r="228" spans="1:11" ht="12.75" customHeight="1">
      <c r="A228" s="658" t="s">
        <v>302</v>
      </c>
      <c r="B228" s="658"/>
      <c r="C228" s="658"/>
      <c r="D228" s="658"/>
      <c r="E228" s="658"/>
      <c r="F228" s="658"/>
      <c r="G228" s="658"/>
      <c r="H228" s="658"/>
      <c r="I228" s="658"/>
      <c r="J228" s="658"/>
      <c r="K228" s="658"/>
    </row>
    <row r="229" spans="1:11" ht="12.75" customHeight="1">
      <c r="A229" s="217" t="s">
        <v>142</v>
      </c>
      <c r="B229" s="659" t="s">
        <v>303</v>
      </c>
      <c r="C229" s="659"/>
      <c r="D229" s="659"/>
      <c r="E229" s="659"/>
      <c r="F229" s="659"/>
      <c r="G229" s="659"/>
      <c r="H229" s="659"/>
      <c r="I229" s="659"/>
      <c r="J229" s="659"/>
      <c r="K229" s="659"/>
    </row>
    <row r="230" spans="1:11" ht="13.5" customHeight="1">
      <c r="A230" s="217" t="s">
        <v>142</v>
      </c>
      <c r="B230" s="339" t="s">
        <v>142</v>
      </c>
      <c r="C230" s="660" t="s">
        <v>304</v>
      </c>
      <c r="D230" s="660"/>
      <c r="E230" s="660"/>
      <c r="F230" s="660"/>
      <c r="G230" s="660"/>
      <c r="H230" s="660"/>
      <c r="I230" s="660"/>
      <c r="J230" s="660"/>
      <c r="K230" s="660"/>
    </row>
    <row r="231" spans="1:11" ht="12.75" customHeight="1">
      <c r="A231" s="418" t="s">
        <v>142</v>
      </c>
      <c r="B231" s="419" t="s">
        <v>142</v>
      </c>
      <c r="C231" s="420" t="s">
        <v>180</v>
      </c>
      <c r="D231" s="499" t="s">
        <v>305</v>
      </c>
      <c r="E231" s="495" t="s">
        <v>13</v>
      </c>
      <c r="F231" s="451">
        <v>261600</v>
      </c>
      <c r="G231" s="422">
        <v>44561</v>
      </c>
      <c r="H231" s="423" t="s">
        <v>334</v>
      </c>
      <c r="I231" s="466" t="s">
        <v>308</v>
      </c>
      <c r="J231" s="423" t="s">
        <v>224</v>
      </c>
      <c r="K231" s="433">
        <v>20</v>
      </c>
    </row>
    <row r="232" spans="1:11" ht="8.25" customHeight="1">
      <c r="A232" s="418"/>
      <c r="B232" s="419"/>
      <c r="C232" s="420"/>
      <c r="D232" s="499"/>
      <c r="E232" s="495"/>
      <c r="F232" s="451"/>
      <c r="G232" s="423"/>
      <c r="H232" s="423"/>
      <c r="I232" s="466"/>
      <c r="J232" s="423"/>
      <c r="K232" s="433"/>
    </row>
    <row r="233" spans="1:11" ht="6.75" customHeight="1">
      <c r="A233" s="418"/>
      <c r="B233" s="419"/>
      <c r="C233" s="420"/>
      <c r="D233" s="499"/>
      <c r="E233" s="495"/>
      <c r="F233" s="451"/>
      <c r="G233" s="423"/>
      <c r="H233" s="423"/>
      <c r="I233" s="466"/>
      <c r="J233" s="423"/>
      <c r="K233" s="433"/>
    </row>
    <row r="234" spans="1:11" ht="13.5" customHeight="1">
      <c r="A234" s="418" t="s">
        <v>142</v>
      </c>
      <c r="B234" s="419" t="s">
        <v>142</v>
      </c>
      <c r="C234" s="420" t="s">
        <v>181</v>
      </c>
      <c r="D234" s="499" t="s">
        <v>306</v>
      </c>
      <c r="E234" s="495" t="s">
        <v>13</v>
      </c>
      <c r="F234" s="451">
        <v>55400</v>
      </c>
      <c r="G234" s="422">
        <v>44561</v>
      </c>
      <c r="H234" s="423" t="s">
        <v>334</v>
      </c>
      <c r="I234" s="466" t="s">
        <v>309</v>
      </c>
      <c r="J234" s="423" t="s">
        <v>224</v>
      </c>
      <c r="K234" s="433">
        <v>20</v>
      </c>
    </row>
    <row r="235" spans="1:11" ht="1.5" customHeight="1">
      <c r="A235" s="418"/>
      <c r="B235" s="419"/>
      <c r="C235" s="420"/>
      <c r="D235" s="499"/>
      <c r="E235" s="495"/>
      <c r="F235" s="451"/>
      <c r="G235" s="423"/>
      <c r="H235" s="423"/>
      <c r="I235" s="466"/>
      <c r="J235" s="423"/>
      <c r="K235" s="433"/>
    </row>
    <row r="236" spans="1:11" ht="12.75" customHeight="1">
      <c r="A236" s="418"/>
      <c r="B236" s="419"/>
      <c r="C236" s="420"/>
      <c r="D236" s="499"/>
      <c r="E236" s="495"/>
      <c r="F236" s="451"/>
      <c r="G236" s="423"/>
      <c r="H236" s="423"/>
      <c r="I236" s="466"/>
      <c r="J236" s="423"/>
      <c r="K236" s="433"/>
    </row>
    <row r="237" spans="1:11" ht="12.75" customHeight="1">
      <c r="A237" s="418" t="s">
        <v>142</v>
      </c>
      <c r="B237" s="419" t="s">
        <v>142</v>
      </c>
      <c r="C237" s="420" t="s">
        <v>182</v>
      </c>
      <c r="D237" s="499" t="s">
        <v>307</v>
      </c>
      <c r="E237" s="495" t="s">
        <v>13</v>
      </c>
      <c r="F237" s="451">
        <v>13600</v>
      </c>
      <c r="G237" s="422">
        <v>44561</v>
      </c>
      <c r="H237" s="423" t="s">
        <v>335</v>
      </c>
      <c r="I237" s="466" t="s">
        <v>310</v>
      </c>
      <c r="J237" s="423" t="s">
        <v>224</v>
      </c>
      <c r="K237" s="433">
        <v>6</v>
      </c>
    </row>
    <row r="238" spans="1:11" ht="3.75" customHeight="1">
      <c r="A238" s="418"/>
      <c r="B238" s="419"/>
      <c r="C238" s="420"/>
      <c r="D238" s="499"/>
      <c r="E238" s="495"/>
      <c r="F238" s="451"/>
      <c r="G238" s="423"/>
      <c r="H238" s="423"/>
      <c r="I238" s="466"/>
      <c r="J238" s="423"/>
      <c r="K238" s="433"/>
    </row>
    <row r="239" spans="1:11" ht="12.75" customHeight="1">
      <c r="A239" s="418"/>
      <c r="B239" s="419"/>
      <c r="C239" s="420"/>
      <c r="D239" s="499"/>
      <c r="E239" s="495"/>
      <c r="F239" s="451"/>
      <c r="G239" s="423"/>
      <c r="H239" s="423"/>
      <c r="I239" s="466"/>
      <c r="J239" s="423"/>
      <c r="K239" s="433"/>
    </row>
    <row r="240" spans="1:11" ht="12.75" customHeight="1">
      <c r="A240" s="355"/>
      <c r="B240" s="355"/>
      <c r="C240" s="682" t="s">
        <v>15</v>
      </c>
      <c r="D240" s="683"/>
      <c r="E240" s="684"/>
      <c r="F240" s="358">
        <f>SUM(F231:F239)</f>
        <v>330600</v>
      </c>
      <c r="G240" s="685"/>
      <c r="H240" s="686"/>
      <c r="I240" s="686"/>
      <c r="J240" s="686"/>
      <c r="K240" s="687"/>
    </row>
    <row r="241" spans="1:11" ht="13.5" customHeight="1">
      <c r="A241" s="217" t="s">
        <v>142</v>
      </c>
      <c r="B241" s="339" t="s">
        <v>144</v>
      </c>
      <c r="C241" s="657" t="s">
        <v>311</v>
      </c>
      <c r="D241" s="657"/>
      <c r="E241" s="657"/>
      <c r="F241" s="657"/>
      <c r="G241" s="657"/>
      <c r="H241" s="657"/>
      <c r="I241" s="657"/>
      <c r="J241" s="657"/>
      <c r="K241" s="657"/>
    </row>
    <row r="242" spans="1:11" ht="12.75" customHeight="1">
      <c r="A242" s="418" t="s">
        <v>142</v>
      </c>
      <c r="B242" s="419" t="s">
        <v>144</v>
      </c>
      <c r="C242" s="420" t="s">
        <v>142</v>
      </c>
      <c r="D242" s="499" t="s">
        <v>312</v>
      </c>
      <c r="E242" s="495" t="s">
        <v>13</v>
      </c>
      <c r="F242" s="451">
        <v>213800</v>
      </c>
      <c r="G242" s="422">
        <v>44561</v>
      </c>
      <c r="H242" s="423" t="s">
        <v>336</v>
      </c>
      <c r="I242" s="466" t="s">
        <v>315</v>
      </c>
      <c r="J242" s="426" t="s">
        <v>224</v>
      </c>
      <c r="K242" s="433">
        <v>3583</v>
      </c>
    </row>
    <row r="243" spans="1:11" ht="3" customHeight="1">
      <c r="A243" s="418"/>
      <c r="B243" s="419"/>
      <c r="C243" s="420"/>
      <c r="D243" s="499"/>
      <c r="E243" s="495"/>
      <c r="F243" s="451"/>
      <c r="G243" s="423"/>
      <c r="H243" s="423"/>
      <c r="I243" s="466"/>
      <c r="J243" s="426"/>
      <c r="K243" s="433"/>
    </row>
    <row r="244" spans="1:11" ht="12" customHeight="1">
      <c r="A244" s="418"/>
      <c r="B244" s="419"/>
      <c r="C244" s="420"/>
      <c r="D244" s="499"/>
      <c r="E244" s="495"/>
      <c r="F244" s="451"/>
      <c r="G244" s="423"/>
      <c r="H244" s="423"/>
      <c r="I244" s="466"/>
      <c r="J244" s="426"/>
      <c r="K244" s="433"/>
    </row>
    <row r="245" spans="1:11" ht="12.75" customHeight="1">
      <c r="A245" s="418" t="s">
        <v>142</v>
      </c>
      <c r="B245" s="419" t="s">
        <v>144</v>
      </c>
      <c r="C245" s="420" t="s">
        <v>177</v>
      </c>
      <c r="D245" s="499" t="s">
        <v>313</v>
      </c>
      <c r="E245" s="495" t="s">
        <v>13</v>
      </c>
      <c r="F245" s="451">
        <v>297600</v>
      </c>
      <c r="G245" s="422">
        <v>44561</v>
      </c>
      <c r="H245" s="423" t="s">
        <v>334</v>
      </c>
      <c r="I245" s="466" t="s">
        <v>316</v>
      </c>
      <c r="J245" s="426" t="s">
        <v>337</v>
      </c>
      <c r="K245" s="433">
        <v>63</v>
      </c>
    </row>
    <row r="246" spans="1:11" ht="11.25" customHeight="1">
      <c r="A246" s="418"/>
      <c r="B246" s="419"/>
      <c r="C246" s="420"/>
      <c r="D246" s="499"/>
      <c r="E246" s="495"/>
      <c r="F246" s="451"/>
      <c r="G246" s="423"/>
      <c r="H246" s="423"/>
      <c r="I246" s="466"/>
      <c r="J246" s="426"/>
      <c r="K246" s="433"/>
    </row>
    <row r="247" spans="1:11" ht="13.5" customHeight="1">
      <c r="A247" s="418" t="s">
        <v>142</v>
      </c>
      <c r="B247" s="419" t="s">
        <v>144</v>
      </c>
      <c r="C247" s="420" t="s">
        <v>181</v>
      </c>
      <c r="D247" s="499" t="s">
        <v>314</v>
      </c>
      <c r="E247" s="495" t="s">
        <v>13</v>
      </c>
      <c r="F247" s="451">
        <v>731500</v>
      </c>
      <c r="G247" s="422">
        <v>44561</v>
      </c>
      <c r="H247" s="423" t="s">
        <v>334</v>
      </c>
      <c r="I247" s="466" t="s">
        <v>317</v>
      </c>
      <c r="J247" s="426" t="s">
        <v>224</v>
      </c>
      <c r="K247" s="433">
        <v>5</v>
      </c>
    </row>
    <row r="248" spans="1:11" ht="12.75" customHeight="1">
      <c r="A248" s="418"/>
      <c r="B248" s="419"/>
      <c r="C248" s="420"/>
      <c r="D248" s="499"/>
      <c r="E248" s="495"/>
      <c r="F248" s="451"/>
      <c r="G248" s="423"/>
      <c r="H248" s="423"/>
      <c r="I248" s="466"/>
      <c r="J248" s="426"/>
      <c r="K248" s="433"/>
    </row>
    <row r="249" spans="1:11" ht="6.75" customHeight="1">
      <c r="A249" s="418"/>
      <c r="B249" s="419"/>
      <c r="C249" s="420"/>
      <c r="D249" s="499"/>
      <c r="E249" s="495"/>
      <c r="F249" s="451"/>
      <c r="G249" s="423"/>
      <c r="H249" s="423"/>
      <c r="I249" s="466"/>
      <c r="J249" s="426"/>
      <c r="K249" s="433"/>
    </row>
    <row r="250" spans="1:11" ht="13.5" customHeight="1">
      <c r="A250" s="418" t="s">
        <v>142</v>
      </c>
      <c r="B250" s="419" t="s">
        <v>144</v>
      </c>
      <c r="C250" s="420" t="s">
        <v>180</v>
      </c>
      <c r="D250" s="499" t="s">
        <v>475</v>
      </c>
      <c r="E250" s="495" t="s">
        <v>13</v>
      </c>
      <c r="F250" s="451">
        <v>1000</v>
      </c>
      <c r="G250" s="422">
        <v>44561</v>
      </c>
      <c r="H250" s="423" t="s">
        <v>476</v>
      </c>
      <c r="I250" s="466" t="s">
        <v>551</v>
      </c>
      <c r="J250" s="426" t="s">
        <v>224</v>
      </c>
      <c r="K250" s="433">
        <v>1</v>
      </c>
    </row>
    <row r="251" spans="1:11" ht="12.75" customHeight="1">
      <c r="A251" s="418"/>
      <c r="B251" s="419"/>
      <c r="C251" s="420"/>
      <c r="D251" s="499"/>
      <c r="E251" s="495"/>
      <c r="F251" s="451"/>
      <c r="G251" s="423"/>
      <c r="H251" s="423"/>
      <c r="I251" s="466"/>
      <c r="J251" s="426"/>
      <c r="K251" s="433"/>
    </row>
    <row r="252" spans="1:11" ht="12.75" customHeight="1">
      <c r="A252" s="418"/>
      <c r="B252" s="419"/>
      <c r="C252" s="420"/>
      <c r="D252" s="499"/>
      <c r="E252" s="495"/>
      <c r="F252" s="451"/>
      <c r="G252" s="423"/>
      <c r="H252" s="423"/>
      <c r="I252" s="466"/>
      <c r="J252" s="426"/>
      <c r="K252" s="433"/>
    </row>
    <row r="253" spans="1:11" ht="13.5" customHeight="1">
      <c r="A253" s="682" t="s">
        <v>15</v>
      </c>
      <c r="B253" s="683"/>
      <c r="C253" s="683"/>
      <c r="D253" s="683"/>
      <c r="E253" s="684"/>
      <c r="F253" s="358">
        <f>SUM(F242:F252)</f>
        <v>1243900</v>
      </c>
      <c r="G253" s="685"/>
      <c r="H253" s="686"/>
      <c r="I253" s="686"/>
      <c r="J253" s="686"/>
      <c r="K253" s="687"/>
    </row>
    <row r="254" spans="1:11" ht="12.75" customHeight="1">
      <c r="A254" s="217" t="s">
        <v>142</v>
      </c>
      <c r="B254" s="339" t="s">
        <v>177</v>
      </c>
      <c r="C254" s="657" t="s">
        <v>318</v>
      </c>
      <c r="D254" s="657"/>
      <c r="E254" s="657"/>
      <c r="F254" s="657"/>
      <c r="G254" s="657"/>
      <c r="H254" s="657"/>
      <c r="I254" s="657"/>
      <c r="J254" s="657"/>
      <c r="K254" s="657"/>
    </row>
    <row r="255" spans="1:11" ht="12.75" customHeight="1">
      <c r="A255" s="418" t="s">
        <v>142</v>
      </c>
      <c r="B255" s="419" t="s">
        <v>177</v>
      </c>
      <c r="C255" s="420" t="s">
        <v>142</v>
      </c>
      <c r="D255" s="499" t="s">
        <v>319</v>
      </c>
      <c r="E255" s="396" t="s">
        <v>321</v>
      </c>
      <c r="F255" s="350">
        <v>1408100</v>
      </c>
      <c r="G255" s="422">
        <v>44561</v>
      </c>
      <c r="H255" s="423" t="s">
        <v>338</v>
      </c>
      <c r="I255" s="466" t="s">
        <v>322</v>
      </c>
      <c r="J255" s="426" t="s">
        <v>339</v>
      </c>
      <c r="K255" s="433">
        <v>2.5</v>
      </c>
    </row>
    <row r="256" spans="1:11" ht="13.5" customHeight="1">
      <c r="A256" s="418"/>
      <c r="B256" s="419"/>
      <c r="C256" s="420"/>
      <c r="D256" s="499"/>
      <c r="E256" s="495" t="s">
        <v>13</v>
      </c>
      <c r="F256" s="451">
        <v>90000</v>
      </c>
      <c r="G256" s="423"/>
      <c r="H256" s="423"/>
      <c r="I256" s="466"/>
      <c r="J256" s="426"/>
      <c r="K256" s="433"/>
    </row>
    <row r="257" spans="1:11" ht="12.75" customHeight="1">
      <c r="A257" s="418"/>
      <c r="B257" s="419"/>
      <c r="C257" s="420"/>
      <c r="D257" s="499"/>
      <c r="E257" s="495"/>
      <c r="F257" s="451"/>
      <c r="G257" s="423"/>
      <c r="H257" s="423"/>
      <c r="I257" s="466"/>
      <c r="J257" s="426"/>
      <c r="K257" s="433"/>
    </row>
    <row r="258" spans="1:11" ht="12.75" customHeight="1">
      <c r="A258" s="418" t="s">
        <v>142</v>
      </c>
      <c r="B258" s="419" t="s">
        <v>177</v>
      </c>
      <c r="C258" s="420" t="s">
        <v>144</v>
      </c>
      <c r="D258" s="499" t="s">
        <v>320</v>
      </c>
      <c r="E258" s="396" t="s">
        <v>321</v>
      </c>
      <c r="F258" s="350">
        <v>756700</v>
      </c>
      <c r="G258" s="422">
        <v>44561</v>
      </c>
      <c r="H258" s="423" t="s">
        <v>338</v>
      </c>
      <c r="I258" s="466" t="s">
        <v>323</v>
      </c>
      <c r="J258" s="426" t="s">
        <v>339</v>
      </c>
      <c r="K258" s="433">
        <v>1087.8</v>
      </c>
    </row>
    <row r="259" spans="1:11" ht="13.5" customHeight="1">
      <c r="A259" s="418"/>
      <c r="B259" s="419"/>
      <c r="C259" s="420"/>
      <c r="D259" s="499"/>
      <c r="E259" s="495" t="s">
        <v>13</v>
      </c>
      <c r="F259" s="451">
        <v>50000</v>
      </c>
      <c r="G259" s="423"/>
      <c r="H259" s="423"/>
      <c r="I259" s="466"/>
      <c r="J259" s="426"/>
      <c r="K259" s="433"/>
    </row>
    <row r="260" spans="1:11" ht="4.5" customHeight="1">
      <c r="A260" s="418"/>
      <c r="B260" s="419"/>
      <c r="C260" s="420"/>
      <c r="D260" s="499"/>
      <c r="E260" s="495"/>
      <c r="F260" s="451"/>
      <c r="G260" s="423"/>
      <c r="H260" s="423"/>
      <c r="I260" s="466"/>
      <c r="J260" s="426"/>
      <c r="K260" s="433"/>
    </row>
    <row r="261" spans="1:11" ht="27" customHeight="1">
      <c r="A261" s="496" t="s">
        <v>142</v>
      </c>
      <c r="B261" s="497" t="s">
        <v>177</v>
      </c>
      <c r="C261" s="498" t="s">
        <v>177</v>
      </c>
      <c r="D261" s="499" t="s">
        <v>477</v>
      </c>
      <c r="E261" s="500" t="s">
        <v>13</v>
      </c>
      <c r="F261" s="451">
        <v>10000</v>
      </c>
      <c r="G261" s="423" t="s">
        <v>519</v>
      </c>
      <c r="H261" s="423" t="s">
        <v>338</v>
      </c>
      <c r="I261" s="466" t="s">
        <v>478</v>
      </c>
      <c r="J261" s="426" t="s">
        <v>339</v>
      </c>
      <c r="K261" s="433">
        <v>0.5</v>
      </c>
    </row>
    <row r="262" spans="1:11" ht="14.25" customHeight="1">
      <c r="A262" s="496"/>
      <c r="B262" s="497"/>
      <c r="C262" s="498"/>
      <c r="D262" s="499"/>
      <c r="E262" s="500"/>
      <c r="F262" s="451"/>
      <c r="G262" s="423"/>
      <c r="H262" s="423"/>
      <c r="I262" s="466"/>
      <c r="J262" s="426"/>
      <c r="K262" s="433"/>
    </row>
    <row r="263" spans="1:11" ht="12.75" customHeight="1">
      <c r="A263" s="496" t="s">
        <v>142</v>
      </c>
      <c r="B263" s="497" t="s">
        <v>177</v>
      </c>
      <c r="C263" s="498">
        <v>4</v>
      </c>
      <c r="D263" s="499" t="s">
        <v>479</v>
      </c>
      <c r="E263" s="500" t="s">
        <v>13</v>
      </c>
      <c r="F263" s="451">
        <v>158700</v>
      </c>
      <c r="G263" s="422">
        <v>44561</v>
      </c>
      <c r="H263" s="423" t="s">
        <v>340</v>
      </c>
      <c r="I263" s="466" t="s">
        <v>552</v>
      </c>
      <c r="J263" s="426" t="s">
        <v>224</v>
      </c>
      <c r="K263" s="433">
        <v>48</v>
      </c>
    </row>
    <row r="264" spans="1:11" ht="12.75" customHeight="1">
      <c r="A264" s="496"/>
      <c r="B264" s="497"/>
      <c r="C264" s="498"/>
      <c r="D264" s="499"/>
      <c r="E264" s="500"/>
      <c r="F264" s="451"/>
      <c r="G264" s="423"/>
      <c r="H264" s="423"/>
      <c r="I264" s="466"/>
      <c r="J264" s="426"/>
      <c r="K264" s="433"/>
    </row>
    <row r="265" spans="1:11" ht="12.75" customHeight="1">
      <c r="A265" s="688" t="s">
        <v>15</v>
      </c>
      <c r="B265" s="689"/>
      <c r="C265" s="689"/>
      <c r="D265" s="689"/>
      <c r="E265" s="690"/>
      <c r="F265" s="409">
        <f>SUM(F255:F264)</f>
        <v>2473500</v>
      </c>
      <c r="G265" s="661"/>
      <c r="H265" s="662"/>
      <c r="I265" s="662"/>
      <c r="J265" s="662"/>
      <c r="K265" s="663"/>
    </row>
    <row r="266" spans="1:11" ht="13.5" customHeight="1">
      <c r="A266" s="338" t="s">
        <v>144</v>
      </c>
      <c r="B266" s="664" t="s">
        <v>324</v>
      </c>
      <c r="C266" s="664"/>
      <c r="D266" s="664"/>
      <c r="E266" s="664"/>
      <c r="F266" s="664"/>
      <c r="G266" s="664"/>
      <c r="H266" s="664"/>
      <c r="I266" s="664"/>
      <c r="J266" s="664"/>
      <c r="K266" s="664"/>
    </row>
    <row r="267" spans="1:11" ht="12.75" customHeight="1">
      <c r="A267" s="217" t="s">
        <v>144</v>
      </c>
      <c r="B267" s="339" t="s">
        <v>142</v>
      </c>
      <c r="C267" s="657" t="s">
        <v>325</v>
      </c>
      <c r="D267" s="657"/>
      <c r="E267" s="657"/>
      <c r="F267" s="657"/>
      <c r="G267" s="657"/>
      <c r="H267" s="657"/>
      <c r="I267" s="657"/>
      <c r="J267" s="657"/>
      <c r="K267" s="657"/>
    </row>
    <row r="268" spans="1:11" ht="12.75" customHeight="1">
      <c r="A268" s="418" t="s">
        <v>144</v>
      </c>
      <c r="B268" s="419" t="s">
        <v>142</v>
      </c>
      <c r="C268" s="420" t="s">
        <v>142</v>
      </c>
      <c r="D268" s="499" t="s">
        <v>326</v>
      </c>
      <c r="E268" s="495" t="s">
        <v>13</v>
      </c>
      <c r="F268" s="451">
        <v>20000</v>
      </c>
      <c r="G268" s="422">
        <v>44561</v>
      </c>
      <c r="H268" s="424" t="s">
        <v>331</v>
      </c>
      <c r="I268" s="466" t="s">
        <v>327</v>
      </c>
      <c r="J268" s="423"/>
      <c r="K268" s="433">
        <v>100</v>
      </c>
    </row>
    <row r="269" spans="1:11" ht="12.75" customHeight="1">
      <c r="A269" s="418"/>
      <c r="B269" s="419"/>
      <c r="C269" s="420"/>
      <c r="D269" s="499"/>
      <c r="E269" s="495"/>
      <c r="F269" s="451"/>
      <c r="G269" s="423"/>
      <c r="H269" s="424"/>
      <c r="I269" s="466"/>
      <c r="J269" s="423"/>
      <c r="K269" s="433"/>
    </row>
    <row r="270" spans="1:11" ht="28.5" customHeight="1">
      <c r="A270" s="418"/>
      <c r="B270" s="419"/>
      <c r="C270" s="420"/>
      <c r="D270" s="499"/>
      <c r="E270" s="495"/>
      <c r="F270" s="451"/>
      <c r="G270" s="423"/>
      <c r="H270" s="424"/>
      <c r="I270" s="466"/>
      <c r="J270" s="423"/>
      <c r="K270" s="433"/>
    </row>
    <row r="271" spans="1:11" ht="30.75" customHeight="1">
      <c r="A271" s="418" t="s">
        <v>144</v>
      </c>
      <c r="B271" s="419" t="s">
        <v>144</v>
      </c>
      <c r="C271" s="665" t="s">
        <v>144</v>
      </c>
      <c r="D271" s="493" t="s">
        <v>480</v>
      </c>
      <c r="E271" s="669" t="s">
        <v>13</v>
      </c>
      <c r="F271" s="436">
        <v>15000</v>
      </c>
      <c r="G271" s="422">
        <v>44561</v>
      </c>
      <c r="H271" s="424" t="s">
        <v>330</v>
      </c>
      <c r="I271" s="679" t="s">
        <v>553</v>
      </c>
      <c r="J271" s="426" t="s">
        <v>224</v>
      </c>
      <c r="K271" s="433">
        <v>100</v>
      </c>
    </row>
    <row r="272" spans="1:11" ht="46.5" customHeight="1">
      <c r="A272" s="418"/>
      <c r="B272" s="419"/>
      <c r="C272" s="666"/>
      <c r="D272" s="668"/>
      <c r="E272" s="670"/>
      <c r="F272" s="460"/>
      <c r="G272" s="423"/>
      <c r="H272" s="424"/>
      <c r="I272" s="680"/>
      <c r="J272" s="426"/>
      <c r="K272" s="433"/>
    </row>
    <row r="273" spans="1:11" ht="48.75" customHeight="1">
      <c r="A273" s="418"/>
      <c r="B273" s="419"/>
      <c r="C273" s="666"/>
      <c r="D273" s="668"/>
      <c r="E273" s="670"/>
      <c r="F273" s="460"/>
      <c r="G273" s="423"/>
      <c r="H273" s="424"/>
      <c r="I273" s="680"/>
      <c r="J273" s="426"/>
      <c r="K273" s="433"/>
    </row>
    <row r="274" spans="1:11" ht="40.5" customHeight="1">
      <c r="A274" s="418"/>
      <c r="B274" s="419"/>
      <c r="C274" s="667"/>
      <c r="D274" s="494"/>
      <c r="E274" s="678"/>
      <c r="F274" s="437"/>
      <c r="G274" s="423"/>
      <c r="H274" s="424"/>
      <c r="I274" s="681"/>
      <c r="J274" s="426"/>
      <c r="K274" s="433"/>
    </row>
    <row r="275" spans="1:11" ht="23.25" customHeight="1">
      <c r="A275" s="418" t="s">
        <v>144</v>
      </c>
      <c r="B275" s="419" t="s">
        <v>142</v>
      </c>
      <c r="C275" s="473" t="s">
        <v>177</v>
      </c>
      <c r="D275" s="493" t="s">
        <v>481</v>
      </c>
      <c r="E275" s="495" t="s">
        <v>13</v>
      </c>
      <c r="F275" s="451">
        <v>15000</v>
      </c>
      <c r="G275" s="422">
        <v>44561</v>
      </c>
      <c r="H275" s="424" t="s">
        <v>330</v>
      </c>
      <c r="I275" s="466" t="s">
        <v>329</v>
      </c>
      <c r="J275" s="426" t="s">
        <v>224</v>
      </c>
      <c r="K275" s="433">
        <v>2</v>
      </c>
    </row>
    <row r="276" spans="1:11" ht="54.75" customHeight="1">
      <c r="A276" s="418"/>
      <c r="B276" s="419"/>
      <c r="C276" s="475"/>
      <c r="D276" s="494"/>
      <c r="E276" s="495"/>
      <c r="F276" s="451"/>
      <c r="G276" s="423"/>
      <c r="H276" s="424"/>
      <c r="I276" s="466"/>
      <c r="J276" s="426"/>
      <c r="K276" s="433"/>
    </row>
    <row r="277" spans="1:11" ht="13.5" customHeight="1">
      <c r="A277" s="418" t="s">
        <v>144</v>
      </c>
      <c r="B277" s="419" t="s">
        <v>144</v>
      </c>
      <c r="C277" s="473" t="s">
        <v>180</v>
      </c>
      <c r="D277" s="491" t="s">
        <v>482</v>
      </c>
      <c r="E277" s="426" t="s">
        <v>173</v>
      </c>
      <c r="F277" s="451">
        <v>9200</v>
      </c>
      <c r="G277" s="422">
        <v>44561</v>
      </c>
      <c r="H277" s="424" t="s">
        <v>330</v>
      </c>
      <c r="I277" s="466" t="s">
        <v>328</v>
      </c>
      <c r="J277" s="426" t="s">
        <v>224</v>
      </c>
      <c r="K277" s="433">
        <v>800</v>
      </c>
    </row>
    <row r="278" spans="1:11" ht="12.75" customHeight="1">
      <c r="A278" s="418"/>
      <c r="B278" s="419"/>
      <c r="C278" s="475"/>
      <c r="D278" s="492"/>
      <c r="E278" s="426"/>
      <c r="F278" s="451"/>
      <c r="G278" s="423"/>
      <c r="H278" s="424"/>
      <c r="I278" s="466"/>
      <c r="J278" s="426"/>
      <c r="K278" s="433"/>
    </row>
    <row r="279" spans="1:11" ht="12.75" customHeight="1">
      <c r="A279" s="418" t="s">
        <v>144</v>
      </c>
      <c r="B279" s="419" t="s">
        <v>144</v>
      </c>
      <c r="C279" s="473" t="s">
        <v>181</v>
      </c>
      <c r="D279" s="381" t="s">
        <v>268</v>
      </c>
      <c r="E279" s="669" t="s">
        <v>173</v>
      </c>
      <c r="F279" s="436">
        <v>1000</v>
      </c>
      <c r="G279" s="407">
        <v>44561</v>
      </c>
      <c r="H279" s="264" t="s">
        <v>330</v>
      </c>
      <c r="I279" s="382" t="s">
        <v>483</v>
      </c>
      <c r="J279" s="383" t="s">
        <v>224</v>
      </c>
      <c r="K279" s="384">
        <v>20</v>
      </c>
    </row>
    <row r="280" spans="1:11" ht="12.75" customHeight="1">
      <c r="A280" s="418"/>
      <c r="B280" s="419"/>
      <c r="C280" s="474"/>
      <c r="D280" s="385"/>
      <c r="E280" s="670"/>
      <c r="F280" s="460"/>
      <c r="G280" s="386"/>
      <c r="H280" s="387"/>
      <c r="I280" s="388"/>
      <c r="J280" s="389"/>
      <c r="K280" s="390"/>
    </row>
    <row r="281" spans="1:11" ht="13.5" customHeight="1">
      <c r="A281" s="418"/>
      <c r="B281" s="419"/>
      <c r="C281" s="474"/>
      <c r="D281" s="385"/>
      <c r="E281" s="670"/>
      <c r="F281" s="460"/>
      <c r="G281" s="386"/>
      <c r="H281" s="387"/>
      <c r="I281" s="388"/>
      <c r="J281" s="389"/>
      <c r="K281" s="390"/>
    </row>
    <row r="282" spans="1:11" ht="12.75" customHeight="1">
      <c r="A282" s="691" t="s">
        <v>15</v>
      </c>
      <c r="B282" s="692"/>
      <c r="C282" s="692"/>
      <c r="D282" s="692"/>
      <c r="E282" s="693"/>
      <c r="F282" s="409">
        <f>SUM(F268:F281)</f>
        <v>60200</v>
      </c>
      <c r="G282" s="661"/>
      <c r="H282" s="662"/>
      <c r="I282" s="662"/>
      <c r="J282" s="662"/>
      <c r="K282" s="663"/>
    </row>
    <row r="283" spans="1:11" ht="12.75" customHeight="1">
      <c r="A283" s="671" t="s">
        <v>16</v>
      </c>
      <c r="B283" s="672"/>
      <c r="C283" s="672"/>
      <c r="D283" s="672"/>
      <c r="E283" s="673"/>
      <c r="F283" s="410">
        <f>SUM(F282+F265+F253+F240)</f>
        <v>4108200</v>
      </c>
      <c r="G283" s="674"/>
      <c r="H283" s="674"/>
      <c r="I283" s="674"/>
      <c r="J283" s="674"/>
      <c r="K283" s="674"/>
    </row>
    <row r="284" spans="1:11" ht="12.75" customHeight="1">
      <c r="A284" s="504" t="s">
        <v>342</v>
      </c>
      <c r="B284" s="504"/>
      <c r="C284" s="504"/>
      <c r="D284" s="504"/>
      <c r="E284" s="504"/>
      <c r="F284" s="504"/>
      <c r="G284" s="504"/>
      <c r="H284" s="504"/>
      <c r="I284" s="504"/>
      <c r="J284" s="504"/>
      <c r="K284" s="504"/>
    </row>
    <row r="285" spans="1:11" ht="18.75" customHeight="1">
      <c r="A285" s="338" t="s">
        <v>142</v>
      </c>
      <c r="B285" s="506" t="s">
        <v>343</v>
      </c>
      <c r="C285" s="506"/>
      <c r="D285" s="506"/>
      <c r="E285" s="506"/>
      <c r="F285" s="506"/>
      <c r="G285" s="506"/>
      <c r="H285" s="506"/>
      <c r="I285" s="506"/>
      <c r="J285" s="506"/>
      <c r="K285" s="506"/>
    </row>
    <row r="286" spans="1:11" ht="18.75" customHeight="1">
      <c r="A286" s="217" t="s">
        <v>142</v>
      </c>
      <c r="B286" s="339" t="s">
        <v>142</v>
      </c>
      <c r="C286" s="461" t="s">
        <v>345</v>
      </c>
      <c r="D286" s="461"/>
      <c r="E286" s="461"/>
      <c r="F286" s="461"/>
      <c r="G286" s="461"/>
      <c r="H286" s="461"/>
      <c r="I286" s="461"/>
      <c r="J286" s="461"/>
      <c r="K286" s="461"/>
    </row>
    <row r="287" spans="1:11" ht="12.75" customHeight="1">
      <c r="A287" s="418" t="s">
        <v>142</v>
      </c>
      <c r="B287" s="419" t="s">
        <v>142</v>
      </c>
      <c r="C287" s="420" t="s">
        <v>38</v>
      </c>
      <c r="D287" s="421" t="s">
        <v>346</v>
      </c>
      <c r="E287" s="463" t="s">
        <v>198</v>
      </c>
      <c r="F287" s="451">
        <v>225000</v>
      </c>
      <c r="G287" s="422">
        <v>44561</v>
      </c>
      <c r="H287" s="424" t="s">
        <v>285</v>
      </c>
      <c r="I287" s="421" t="s">
        <v>349</v>
      </c>
      <c r="J287" s="488" t="s">
        <v>224</v>
      </c>
      <c r="K287" s="433">
        <v>1</v>
      </c>
    </row>
    <row r="288" spans="1:11" ht="6" customHeight="1">
      <c r="A288" s="418"/>
      <c r="B288" s="419"/>
      <c r="C288" s="420"/>
      <c r="D288" s="421"/>
      <c r="E288" s="463"/>
      <c r="F288" s="451"/>
      <c r="G288" s="423"/>
      <c r="H288" s="424"/>
      <c r="I288" s="421"/>
      <c r="J288" s="489"/>
      <c r="K288" s="433"/>
    </row>
    <row r="289" spans="1:21" ht="13.5" customHeight="1">
      <c r="A289" s="418"/>
      <c r="B289" s="419"/>
      <c r="C289" s="420"/>
      <c r="D289" s="421"/>
      <c r="E289" s="463" t="s">
        <v>13</v>
      </c>
      <c r="F289" s="451">
        <v>10600</v>
      </c>
      <c r="G289" s="423"/>
      <c r="H289" s="424"/>
      <c r="I289" s="421"/>
      <c r="J289" s="489"/>
      <c r="K289" s="433"/>
    </row>
    <row r="290" spans="1:21" ht="5.25" customHeight="1">
      <c r="A290" s="418"/>
      <c r="B290" s="419"/>
      <c r="C290" s="420"/>
      <c r="D290" s="462"/>
      <c r="E290" s="463"/>
      <c r="F290" s="451"/>
      <c r="G290" s="423"/>
      <c r="H290" s="424"/>
      <c r="I290" s="421"/>
      <c r="J290" s="490"/>
      <c r="K290" s="433"/>
      <c r="L290" s="157"/>
      <c r="M290" s="157"/>
      <c r="N290" s="157"/>
      <c r="O290" s="157"/>
      <c r="P290" s="157"/>
      <c r="Q290" s="157"/>
      <c r="R290" s="166"/>
      <c r="S290" s="167"/>
      <c r="T290" s="167"/>
      <c r="U290" s="167"/>
    </row>
    <row r="291" spans="1:21" ht="17.25" customHeight="1">
      <c r="A291" s="467" t="s">
        <v>142</v>
      </c>
      <c r="B291" s="470" t="s">
        <v>142</v>
      </c>
      <c r="C291" s="473" t="s">
        <v>106</v>
      </c>
      <c r="D291" s="476" t="s">
        <v>347</v>
      </c>
      <c r="E291" s="391" t="s">
        <v>13</v>
      </c>
      <c r="F291" s="350">
        <v>17618</v>
      </c>
      <c r="G291" s="479">
        <v>44561</v>
      </c>
      <c r="H291" s="482" t="s">
        <v>351</v>
      </c>
      <c r="I291" s="485" t="s">
        <v>350</v>
      </c>
      <c r="J291" s="488" t="s">
        <v>224</v>
      </c>
      <c r="K291" s="438">
        <v>1</v>
      </c>
    </row>
    <row r="292" spans="1:21" ht="12.75" customHeight="1">
      <c r="A292" s="468"/>
      <c r="B292" s="471"/>
      <c r="C292" s="474"/>
      <c r="D292" s="477"/>
      <c r="E292" s="391" t="s">
        <v>173</v>
      </c>
      <c r="F292" s="350">
        <v>7085</v>
      </c>
      <c r="G292" s="480"/>
      <c r="H292" s="483"/>
      <c r="I292" s="486"/>
      <c r="J292" s="489"/>
      <c r="K292" s="439"/>
    </row>
    <row r="293" spans="1:21" ht="9" customHeight="1">
      <c r="A293" s="468"/>
      <c r="B293" s="471"/>
      <c r="C293" s="474"/>
      <c r="D293" s="477"/>
      <c r="E293" s="434" t="s">
        <v>152</v>
      </c>
      <c r="F293" s="436">
        <v>80297</v>
      </c>
      <c r="G293" s="480"/>
      <c r="H293" s="483"/>
      <c r="I293" s="486"/>
      <c r="J293" s="489"/>
      <c r="K293" s="439"/>
    </row>
    <row r="294" spans="1:21" ht="6" customHeight="1">
      <c r="A294" s="469"/>
      <c r="B294" s="472"/>
      <c r="C294" s="475"/>
      <c r="D294" s="478"/>
      <c r="E294" s="435"/>
      <c r="F294" s="437"/>
      <c r="G294" s="481"/>
      <c r="H294" s="484"/>
      <c r="I294" s="487"/>
      <c r="J294" s="490"/>
      <c r="K294" s="440"/>
    </row>
    <row r="295" spans="1:21">
      <c r="A295" s="360"/>
      <c r="B295" s="357" t="s">
        <v>15</v>
      </c>
      <c r="C295" s="357"/>
      <c r="D295" s="357"/>
      <c r="E295" s="358"/>
      <c r="F295" s="358">
        <f>SUM(F287:F294)</f>
        <v>340600</v>
      </c>
      <c r="G295" s="358"/>
      <c r="H295" s="358"/>
      <c r="I295" s="357"/>
      <c r="J295" s="358"/>
      <c r="K295" s="408"/>
    </row>
    <row r="296" spans="1:21" ht="21" customHeight="1">
      <c r="A296" s="217" t="s">
        <v>142</v>
      </c>
      <c r="B296" s="339" t="s">
        <v>144</v>
      </c>
      <c r="C296" s="461" t="s">
        <v>344</v>
      </c>
      <c r="D296" s="461"/>
      <c r="E296" s="461"/>
      <c r="F296" s="461"/>
      <c r="G296" s="461"/>
      <c r="H296" s="461"/>
      <c r="I296" s="461"/>
      <c r="J296" s="461"/>
      <c r="K296" s="461"/>
    </row>
    <row r="297" spans="1:21" ht="11.25">
      <c r="A297" s="418" t="s">
        <v>142</v>
      </c>
      <c r="B297" s="419" t="s">
        <v>144</v>
      </c>
      <c r="C297" s="454" t="s">
        <v>185</v>
      </c>
      <c r="D297" s="421" t="s">
        <v>354</v>
      </c>
      <c r="E297" s="463" t="s">
        <v>13</v>
      </c>
      <c r="F297" s="451">
        <v>30000</v>
      </c>
      <c r="G297" s="422">
        <v>44561</v>
      </c>
      <c r="H297" s="424" t="s">
        <v>352</v>
      </c>
      <c r="I297" s="425" t="s">
        <v>361</v>
      </c>
      <c r="J297" s="426" t="s">
        <v>224</v>
      </c>
      <c r="K297" s="433">
        <v>1</v>
      </c>
    </row>
    <row r="298" spans="1:21" ht="11.25">
      <c r="A298" s="418"/>
      <c r="B298" s="419"/>
      <c r="C298" s="454"/>
      <c r="D298" s="421"/>
      <c r="E298" s="463"/>
      <c r="F298" s="451"/>
      <c r="G298" s="423"/>
      <c r="H298" s="424"/>
      <c r="I298" s="425"/>
      <c r="J298" s="426"/>
      <c r="K298" s="433"/>
    </row>
    <row r="299" spans="1:21" ht="14.25" customHeight="1">
      <c r="A299" s="418"/>
      <c r="B299" s="419"/>
      <c r="C299" s="454"/>
      <c r="D299" s="421"/>
      <c r="E299" s="463"/>
      <c r="F299" s="451"/>
      <c r="G299" s="423"/>
      <c r="H299" s="424"/>
      <c r="I299" s="425"/>
      <c r="J299" s="426"/>
      <c r="K299" s="433"/>
    </row>
    <row r="300" spans="1:21" ht="14.25" customHeight="1">
      <c r="A300" s="418"/>
      <c r="B300" s="419"/>
      <c r="C300" s="454"/>
      <c r="D300" s="421"/>
      <c r="E300" s="463"/>
      <c r="F300" s="451"/>
      <c r="G300" s="423"/>
      <c r="H300" s="424"/>
      <c r="I300" s="425"/>
      <c r="J300" s="426"/>
      <c r="K300" s="433"/>
    </row>
    <row r="301" spans="1:21">
      <c r="A301" s="418" t="s">
        <v>142</v>
      </c>
      <c r="B301" s="419" t="s">
        <v>144</v>
      </c>
      <c r="C301" s="454" t="s">
        <v>188</v>
      </c>
      <c r="D301" s="421" t="s">
        <v>355</v>
      </c>
      <c r="E301" s="391" t="s">
        <v>152</v>
      </c>
      <c r="F301" s="350">
        <v>41772</v>
      </c>
      <c r="G301" s="422">
        <v>44561</v>
      </c>
      <c r="H301" s="424" t="s">
        <v>364</v>
      </c>
      <c r="I301" s="425" t="s">
        <v>362</v>
      </c>
      <c r="J301" s="426" t="s">
        <v>224</v>
      </c>
      <c r="K301" s="433">
        <v>800</v>
      </c>
    </row>
    <row r="302" spans="1:21" ht="21" customHeight="1">
      <c r="A302" s="418"/>
      <c r="B302" s="419"/>
      <c r="C302" s="454"/>
      <c r="D302" s="421"/>
      <c r="E302" s="391" t="s">
        <v>173</v>
      </c>
      <c r="F302" s="350">
        <v>4295</v>
      </c>
      <c r="G302" s="423"/>
      <c r="H302" s="424"/>
      <c r="I302" s="425"/>
      <c r="J302" s="426"/>
      <c r="K302" s="433"/>
    </row>
    <row r="303" spans="1:21" ht="11.25">
      <c r="A303" s="418"/>
      <c r="B303" s="419"/>
      <c r="C303" s="454"/>
      <c r="D303" s="421"/>
      <c r="E303" s="450" t="s">
        <v>13</v>
      </c>
      <c r="F303" s="451">
        <v>57995</v>
      </c>
      <c r="G303" s="423"/>
      <c r="H303" s="424"/>
      <c r="I303" s="425"/>
      <c r="J303" s="426"/>
      <c r="K303" s="433"/>
    </row>
    <row r="304" spans="1:21" ht="6" customHeight="1">
      <c r="A304" s="418"/>
      <c r="B304" s="419"/>
      <c r="C304" s="454"/>
      <c r="D304" s="421"/>
      <c r="E304" s="450"/>
      <c r="F304" s="451"/>
      <c r="G304" s="423"/>
      <c r="H304" s="424"/>
      <c r="I304" s="425"/>
      <c r="J304" s="426"/>
      <c r="K304" s="433"/>
    </row>
    <row r="305" spans="1:11">
      <c r="A305" s="418" t="s">
        <v>142</v>
      </c>
      <c r="B305" s="419" t="s">
        <v>144</v>
      </c>
      <c r="C305" s="454" t="s">
        <v>23</v>
      </c>
      <c r="D305" s="421" t="s">
        <v>356</v>
      </c>
      <c r="E305" s="391" t="s">
        <v>152</v>
      </c>
      <c r="F305" s="350">
        <v>46941</v>
      </c>
      <c r="G305" s="422">
        <v>44561</v>
      </c>
      <c r="H305" s="424" t="s">
        <v>365</v>
      </c>
      <c r="I305" s="425" t="s">
        <v>362</v>
      </c>
      <c r="J305" s="426" t="s">
        <v>224</v>
      </c>
      <c r="K305" s="433">
        <v>10271</v>
      </c>
    </row>
    <row r="306" spans="1:11" ht="21" customHeight="1">
      <c r="A306" s="418"/>
      <c r="B306" s="419"/>
      <c r="C306" s="454"/>
      <c r="D306" s="421"/>
      <c r="E306" s="391" t="s">
        <v>173</v>
      </c>
      <c r="F306" s="350">
        <v>3727</v>
      </c>
      <c r="G306" s="423"/>
      <c r="H306" s="424"/>
      <c r="I306" s="425"/>
      <c r="J306" s="426"/>
      <c r="K306" s="433"/>
    </row>
    <row r="307" spans="1:11" ht="11.25">
      <c r="A307" s="418"/>
      <c r="B307" s="419"/>
      <c r="C307" s="454"/>
      <c r="D307" s="421"/>
      <c r="E307" s="450" t="s">
        <v>348</v>
      </c>
      <c r="F307" s="451">
        <v>3727</v>
      </c>
      <c r="G307" s="423"/>
      <c r="H307" s="424"/>
      <c r="I307" s="425"/>
      <c r="J307" s="426"/>
      <c r="K307" s="433"/>
    </row>
    <row r="308" spans="1:11" ht="12.75" customHeight="1">
      <c r="A308" s="418"/>
      <c r="B308" s="419"/>
      <c r="C308" s="454"/>
      <c r="D308" s="421"/>
      <c r="E308" s="450"/>
      <c r="F308" s="451"/>
      <c r="G308" s="423"/>
      <c r="H308" s="424"/>
      <c r="I308" s="425"/>
      <c r="J308" s="426"/>
      <c r="K308" s="433"/>
    </row>
    <row r="309" spans="1:11" ht="12.75" customHeight="1">
      <c r="A309" s="418" t="s">
        <v>142</v>
      </c>
      <c r="B309" s="419" t="s">
        <v>144</v>
      </c>
      <c r="C309" s="454" t="s">
        <v>30</v>
      </c>
      <c r="D309" s="421" t="s">
        <v>357</v>
      </c>
      <c r="E309" s="391" t="s">
        <v>152</v>
      </c>
      <c r="F309" s="350">
        <v>2078.5100000000002</v>
      </c>
      <c r="G309" s="422">
        <v>44561</v>
      </c>
      <c r="H309" s="424" t="s">
        <v>365</v>
      </c>
      <c r="I309" s="465" t="s">
        <v>362</v>
      </c>
      <c r="J309" s="426" t="s">
        <v>224</v>
      </c>
      <c r="K309" s="433">
        <v>12</v>
      </c>
    </row>
    <row r="310" spans="1:11" ht="20.25" customHeight="1">
      <c r="A310" s="418"/>
      <c r="B310" s="419"/>
      <c r="C310" s="454"/>
      <c r="D310" s="421"/>
      <c r="E310" s="391" t="s">
        <v>173</v>
      </c>
      <c r="F310" s="350">
        <v>200</v>
      </c>
      <c r="G310" s="423"/>
      <c r="H310" s="424"/>
      <c r="I310" s="465"/>
      <c r="J310" s="426"/>
      <c r="K310" s="433"/>
    </row>
    <row r="311" spans="1:11" ht="15.75" customHeight="1">
      <c r="A311" s="418"/>
      <c r="B311" s="419"/>
      <c r="C311" s="454"/>
      <c r="D311" s="421"/>
      <c r="E311" s="450" t="s">
        <v>13</v>
      </c>
      <c r="F311" s="451">
        <v>200</v>
      </c>
      <c r="G311" s="423"/>
      <c r="H311" s="424"/>
      <c r="I311" s="465"/>
      <c r="J311" s="426"/>
      <c r="K311" s="433"/>
    </row>
    <row r="312" spans="1:11" ht="11.25" customHeight="1">
      <c r="A312" s="418"/>
      <c r="B312" s="419"/>
      <c r="C312" s="454"/>
      <c r="D312" s="421"/>
      <c r="E312" s="450"/>
      <c r="F312" s="451"/>
      <c r="G312" s="423"/>
      <c r="H312" s="424"/>
      <c r="I312" s="465"/>
      <c r="J312" s="426"/>
      <c r="K312" s="433"/>
    </row>
    <row r="313" spans="1:11" ht="11.25">
      <c r="A313" s="418" t="s">
        <v>142</v>
      </c>
      <c r="B313" s="419" t="s">
        <v>144</v>
      </c>
      <c r="C313" s="454" t="s">
        <v>100</v>
      </c>
      <c r="D313" s="421" t="s">
        <v>358</v>
      </c>
      <c r="E313" s="450" t="s">
        <v>173</v>
      </c>
      <c r="F313" s="451">
        <v>74036</v>
      </c>
      <c r="G313" s="422">
        <v>44561</v>
      </c>
      <c r="H313" s="424" t="s">
        <v>520</v>
      </c>
      <c r="I313" s="425" t="s">
        <v>362</v>
      </c>
      <c r="J313" s="426" t="s">
        <v>224</v>
      </c>
      <c r="K313" s="433">
        <v>1000</v>
      </c>
    </row>
    <row r="314" spans="1:11" ht="11.25">
      <c r="A314" s="418"/>
      <c r="B314" s="419"/>
      <c r="C314" s="454"/>
      <c r="D314" s="421"/>
      <c r="E314" s="450"/>
      <c r="F314" s="451"/>
      <c r="G314" s="423"/>
      <c r="H314" s="424"/>
      <c r="I314" s="425"/>
      <c r="J314" s="426"/>
      <c r="K314" s="433"/>
    </row>
    <row r="315" spans="1:11" ht="11.25">
      <c r="A315" s="418"/>
      <c r="B315" s="419"/>
      <c r="C315" s="454"/>
      <c r="D315" s="421"/>
      <c r="E315" s="450"/>
      <c r="F315" s="451"/>
      <c r="G315" s="423"/>
      <c r="H315" s="424"/>
      <c r="I315" s="425"/>
      <c r="J315" s="426"/>
      <c r="K315" s="433"/>
    </row>
    <row r="316" spans="1:11" ht="24.75" customHeight="1">
      <c r="A316" s="418" t="s">
        <v>142</v>
      </c>
      <c r="B316" s="419" t="s">
        <v>144</v>
      </c>
      <c r="C316" s="454" t="s">
        <v>32</v>
      </c>
      <c r="D316" s="464" t="s">
        <v>359</v>
      </c>
      <c r="E316" s="391" t="s">
        <v>13</v>
      </c>
      <c r="F316" s="350">
        <v>15650</v>
      </c>
      <c r="G316" s="422">
        <v>44561</v>
      </c>
      <c r="H316" s="424" t="s">
        <v>365</v>
      </c>
      <c r="I316" s="425" t="s">
        <v>521</v>
      </c>
      <c r="J316" s="426" t="s">
        <v>224</v>
      </c>
      <c r="K316" s="433">
        <v>1</v>
      </c>
    </row>
    <row r="317" spans="1:11" ht="11.25">
      <c r="A317" s="418"/>
      <c r="B317" s="419"/>
      <c r="C317" s="454"/>
      <c r="D317" s="464"/>
      <c r="E317" s="450" t="s">
        <v>152</v>
      </c>
      <c r="F317" s="451">
        <v>88435</v>
      </c>
      <c r="G317" s="423"/>
      <c r="H317" s="424"/>
      <c r="I317" s="425"/>
      <c r="J317" s="426"/>
      <c r="K317" s="433"/>
    </row>
    <row r="318" spans="1:11" ht="11.25">
      <c r="A318" s="418"/>
      <c r="B318" s="419"/>
      <c r="C318" s="454"/>
      <c r="D318" s="464"/>
      <c r="E318" s="450"/>
      <c r="F318" s="451"/>
      <c r="G318" s="423"/>
      <c r="H318" s="424"/>
      <c r="I318" s="425"/>
      <c r="J318" s="426"/>
      <c r="K318" s="433"/>
    </row>
    <row r="319" spans="1:11" ht="11.25">
      <c r="A319" s="418"/>
      <c r="B319" s="419"/>
      <c r="C319" s="454"/>
      <c r="D319" s="464"/>
      <c r="E319" s="450"/>
      <c r="F319" s="451"/>
      <c r="G319" s="423"/>
      <c r="H319" s="424"/>
      <c r="I319" s="425"/>
      <c r="J319" s="426"/>
      <c r="K319" s="433"/>
    </row>
    <row r="320" spans="1:11" ht="11.25" customHeight="1">
      <c r="A320" s="418" t="s">
        <v>142</v>
      </c>
      <c r="B320" s="419" t="s">
        <v>144</v>
      </c>
      <c r="C320" s="454" t="s">
        <v>106</v>
      </c>
      <c r="D320" s="464" t="s">
        <v>360</v>
      </c>
      <c r="E320" s="391" t="s">
        <v>13</v>
      </c>
      <c r="F320" s="350">
        <v>12666</v>
      </c>
      <c r="G320" s="422">
        <v>44561</v>
      </c>
      <c r="H320" s="424" t="s">
        <v>365</v>
      </c>
      <c r="I320" s="425" t="s">
        <v>363</v>
      </c>
      <c r="J320" s="426" t="s">
        <v>224</v>
      </c>
      <c r="K320" s="433">
        <v>2</v>
      </c>
    </row>
    <row r="321" spans="1:11" ht="11.25" customHeight="1">
      <c r="A321" s="418"/>
      <c r="B321" s="419"/>
      <c r="C321" s="454"/>
      <c r="D321" s="464"/>
      <c r="E321" s="434" t="s">
        <v>152</v>
      </c>
      <c r="F321" s="436">
        <v>71774</v>
      </c>
      <c r="G321" s="423"/>
      <c r="H321" s="424"/>
      <c r="I321" s="425"/>
      <c r="J321" s="426"/>
      <c r="K321" s="433"/>
    </row>
    <row r="322" spans="1:11" ht="11.25" customHeight="1">
      <c r="A322" s="418"/>
      <c r="B322" s="419"/>
      <c r="C322" s="454"/>
      <c r="D322" s="464"/>
      <c r="E322" s="435"/>
      <c r="F322" s="437"/>
      <c r="G322" s="423"/>
      <c r="H322" s="424"/>
      <c r="I322" s="425"/>
      <c r="J322" s="426"/>
      <c r="K322" s="433"/>
    </row>
    <row r="323" spans="1:11">
      <c r="A323" s="360"/>
      <c r="B323" s="682" t="s">
        <v>15</v>
      </c>
      <c r="C323" s="683"/>
      <c r="D323" s="683"/>
      <c r="E323" s="684"/>
      <c r="F323" s="358">
        <f>SUM(F297:F322)</f>
        <v>453496.51</v>
      </c>
      <c r="G323" s="358"/>
      <c r="H323" s="358"/>
      <c r="I323" s="357"/>
      <c r="J323" s="358"/>
      <c r="K323" s="408"/>
    </row>
    <row r="324" spans="1:11" ht="19.5" customHeight="1">
      <c r="A324" s="339" t="s">
        <v>177</v>
      </c>
      <c r="B324" s="461" t="s">
        <v>554</v>
      </c>
      <c r="C324" s="461"/>
      <c r="D324" s="461"/>
      <c r="E324" s="461"/>
      <c r="F324" s="461"/>
      <c r="G324" s="461"/>
      <c r="H324" s="461"/>
      <c r="I324" s="461"/>
      <c r="J324" s="461"/>
      <c r="K324" s="461"/>
    </row>
    <row r="325" spans="1:11">
      <c r="A325" s="418" t="s">
        <v>142</v>
      </c>
      <c r="B325" s="419" t="s">
        <v>177</v>
      </c>
      <c r="C325" s="420" t="s">
        <v>35</v>
      </c>
      <c r="D325" s="421" t="s">
        <v>366</v>
      </c>
      <c r="E325" s="392" t="s">
        <v>152</v>
      </c>
      <c r="F325" s="350">
        <v>34876</v>
      </c>
      <c r="G325" s="422">
        <v>44561</v>
      </c>
      <c r="H325" s="424" t="s">
        <v>365</v>
      </c>
      <c r="I325" s="425" t="s">
        <v>375</v>
      </c>
      <c r="J325" s="426" t="s">
        <v>224</v>
      </c>
      <c r="K325" s="433">
        <v>1</v>
      </c>
    </row>
    <row r="326" spans="1:11">
      <c r="A326" s="418"/>
      <c r="B326" s="419"/>
      <c r="C326" s="420"/>
      <c r="D326" s="421"/>
      <c r="E326" s="392" t="s">
        <v>173</v>
      </c>
      <c r="F326" s="350">
        <v>32672.34</v>
      </c>
      <c r="G326" s="423"/>
      <c r="H326" s="424"/>
      <c r="I326" s="425"/>
      <c r="J326" s="426"/>
      <c r="K326" s="433"/>
    </row>
    <row r="327" spans="1:11">
      <c r="A327" s="418"/>
      <c r="B327" s="419"/>
      <c r="C327" s="420"/>
      <c r="D327" s="421"/>
      <c r="E327" s="392" t="s">
        <v>13</v>
      </c>
      <c r="F327" s="350">
        <v>58915</v>
      </c>
      <c r="G327" s="423"/>
      <c r="H327" s="424"/>
      <c r="I327" s="425"/>
      <c r="J327" s="426"/>
      <c r="K327" s="433"/>
    </row>
    <row r="328" spans="1:11" ht="11.25">
      <c r="A328" s="418"/>
      <c r="B328" s="419"/>
      <c r="C328" s="420"/>
      <c r="D328" s="462"/>
      <c r="E328" s="463" t="s">
        <v>348</v>
      </c>
      <c r="F328" s="451">
        <v>17740</v>
      </c>
      <c r="G328" s="423"/>
      <c r="H328" s="424"/>
      <c r="I328" s="425"/>
      <c r="J328" s="426"/>
      <c r="K328" s="433"/>
    </row>
    <row r="329" spans="1:11" ht="11.25">
      <c r="A329" s="418"/>
      <c r="B329" s="419"/>
      <c r="C329" s="420"/>
      <c r="D329" s="462"/>
      <c r="E329" s="463"/>
      <c r="F329" s="451"/>
      <c r="G329" s="423"/>
      <c r="H329" s="424"/>
      <c r="I329" s="425"/>
      <c r="J329" s="426"/>
      <c r="K329" s="433"/>
    </row>
    <row r="330" spans="1:11">
      <c r="A330" s="418" t="s">
        <v>142</v>
      </c>
      <c r="B330" s="419" t="s">
        <v>177</v>
      </c>
      <c r="C330" s="420" t="s">
        <v>39</v>
      </c>
      <c r="D330" s="421" t="s">
        <v>367</v>
      </c>
      <c r="E330" s="391" t="s">
        <v>13</v>
      </c>
      <c r="F330" s="350">
        <v>4800</v>
      </c>
      <c r="G330" s="422">
        <v>44561</v>
      </c>
      <c r="H330" s="424" t="s">
        <v>353</v>
      </c>
      <c r="I330" s="425" t="s">
        <v>555</v>
      </c>
      <c r="J330" s="426" t="s">
        <v>337</v>
      </c>
      <c r="K330" s="433">
        <v>6.9</v>
      </c>
    </row>
    <row r="331" spans="1:11" ht="25.5">
      <c r="A331" s="418"/>
      <c r="B331" s="419"/>
      <c r="C331" s="420"/>
      <c r="D331" s="421"/>
      <c r="E331" s="391" t="s">
        <v>348</v>
      </c>
      <c r="F331" s="350">
        <v>4713</v>
      </c>
      <c r="G331" s="423"/>
      <c r="H331" s="424"/>
      <c r="I331" s="425"/>
      <c r="J331" s="426"/>
      <c r="K331" s="433"/>
    </row>
    <row r="332" spans="1:11" ht="21" customHeight="1">
      <c r="A332" s="418"/>
      <c r="B332" s="419"/>
      <c r="C332" s="420"/>
      <c r="D332" s="421"/>
      <c r="E332" s="391" t="s">
        <v>152</v>
      </c>
      <c r="F332" s="350">
        <v>51000</v>
      </c>
      <c r="G332" s="423"/>
      <c r="H332" s="424"/>
      <c r="I332" s="425"/>
      <c r="J332" s="426"/>
      <c r="K332" s="433"/>
    </row>
    <row r="333" spans="1:11" ht="11.25">
      <c r="A333" s="418"/>
      <c r="B333" s="419"/>
      <c r="C333" s="420"/>
      <c r="D333" s="421"/>
      <c r="E333" s="450" t="s">
        <v>173</v>
      </c>
      <c r="F333" s="451">
        <v>4063</v>
      </c>
      <c r="G333" s="423"/>
      <c r="H333" s="424"/>
      <c r="I333" s="425"/>
      <c r="J333" s="426"/>
      <c r="K333" s="433"/>
    </row>
    <row r="334" spans="1:11" ht="5.25" customHeight="1">
      <c r="A334" s="418"/>
      <c r="B334" s="419"/>
      <c r="C334" s="420"/>
      <c r="D334" s="421"/>
      <c r="E334" s="450"/>
      <c r="F334" s="451"/>
      <c r="G334" s="423"/>
      <c r="H334" s="424"/>
      <c r="I334" s="425"/>
      <c r="J334" s="426"/>
      <c r="K334" s="433"/>
    </row>
    <row r="335" spans="1:11" ht="25.5">
      <c r="A335" s="418" t="s">
        <v>142</v>
      </c>
      <c r="B335" s="419" t="s">
        <v>177</v>
      </c>
      <c r="C335" s="420" t="s">
        <v>71</v>
      </c>
      <c r="D335" s="421" t="s">
        <v>368</v>
      </c>
      <c r="E335" s="391" t="s">
        <v>348</v>
      </c>
      <c r="F335" s="350">
        <v>10653</v>
      </c>
      <c r="G335" s="422">
        <v>44561</v>
      </c>
      <c r="H335" s="424" t="s">
        <v>353</v>
      </c>
      <c r="I335" s="425" t="s">
        <v>556</v>
      </c>
      <c r="J335" s="426" t="s">
        <v>560</v>
      </c>
      <c r="K335" s="433">
        <v>494</v>
      </c>
    </row>
    <row r="336" spans="1:11">
      <c r="A336" s="418"/>
      <c r="B336" s="419"/>
      <c r="C336" s="420"/>
      <c r="D336" s="421"/>
      <c r="E336" s="391" t="s">
        <v>13</v>
      </c>
      <c r="F336" s="350">
        <v>9085</v>
      </c>
      <c r="G336" s="423"/>
      <c r="H336" s="424"/>
      <c r="I336" s="425"/>
      <c r="J336" s="426"/>
      <c r="K336" s="433"/>
    </row>
    <row r="337" spans="1:11" ht="11.25">
      <c r="A337" s="418"/>
      <c r="B337" s="419"/>
      <c r="C337" s="420"/>
      <c r="D337" s="421"/>
      <c r="E337" s="450" t="s">
        <v>152</v>
      </c>
      <c r="F337" s="451">
        <v>60273</v>
      </c>
      <c r="G337" s="423"/>
      <c r="H337" s="424"/>
      <c r="I337" s="425"/>
      <c r="J337" s="426"/>
      <c r="K337" s="433"/>
    </row>
    <row r="338" spans="1:11" ht="10.5" customHeight="1">
      <c r="A338" s="418"/>
      <c r="B338" s="419"/>
      <c r="C338" s="420"/>
      <c r="D338" s="421"/>
      <c r="E338" s="450"/>
      <c r="F338" s="451"/>
      <c r="G338" s="423"/>
      <c r="H338" s="424"/>
      <c r="I338" s="425"/>
      <c r="J338" s="426"/>
      <c r="K338" s="433"/>
    </row>
    <row r="339" spans="1:11" ht="11.25" hidden="1">
      <c r="A339" s="418"/>
      <c r="B339" s="419"/>
      <c r="C339" s="420"/>
      <c r="D339" s="421"/>
      <c r="E339" s="450"/>
      <c r="F339" s="451"/>
      <c r="G339" s="423"/>
      <c r="H339" s="424"/>
      <c r="I339" s="425"/>
      <c r="J339" s="426"/>
      <c r="K339" s="433"/>
    </row>
    <row r="340" spans="1:11">
      <c r="A340" s="418" t="s">
        <v>142</v>
      </c>
      <c r="B340" s="419" t="s">
        <v>177</v>
      </c>
      <c r="C340" s="420" t="s">
        <v>40</v>
      </c>
      <c r="D340" s="421" t="s">
        <v>369</v>
      </c>
      <c r="E340" s="391" t="s">
        <v>13</v>
      </c>
      <c r="F340" s="350">
        <v>102400</v>
      </c>
      <c r="G340" s="422">
        <v>44561</v>
      </c>
      <c r="H340" s="424" t="s">
        <v>365</v>
      </c>
      <c r="I340" s="425" t="s">
        <v>557</v>
      </c>
      <c r="J340" s="426" t="s">
        <v>560</v>
      </c>
      <c r="K340" s="433">
        <v>5861</v>
      </c>
    </row>
    <row r="341" spans="1:11" ht="25.5">
      <c r="A341" s="418"/>
      <c r="B341" s="419"/>
      <c r="C341" s="420"/>
      <c r="D341" s="421"/>
      <c r="E341" s="391" t="s">
        <v>348</v>
      </c>
      <c r="F341" s="350">
        <v>0</v>
      </c>
      <c r="G341" s="423"/>
      <c r="H341" s="424"/>
      <c r="I341" s="425"/>
      <c r="J341" s="426"/>
      <c r="K341" s="433"/>
    </row>
    <row r="342" spans="1:11">
      <c r="A342" s="418"/>
      <c r="B342" s="419"/>
      <c r="C342" s="420"/>
      <c r="D342" s="421"/>
      <c r="E342" s="391" t="s">
        <v>152</v>
      </c>
      <c r="F342" s="350">
        <v>106436</v>
      </c>
      <c r="G342" s="423"/>
      <c r="H342" s="424"/>
      <c r="I342" s="425"/>
      <c r="J342" s="426"/>
      <c r="K342" s="433"/>
    </row>
    <row r="343" spans="1:11" ht="11.25">
      <c r="A343" s="418"/>
      <c r="B343" s="419"/>
      <c r="C343" s="420"/>
      <c r="D343" s="421"/>
      <c r="E343" s="450" t="s">
        <v>173</v>
      </c>
      <c r="F343" s="451">
        <v>27444</v>
      </c>
      <c r="G343" s="423"/>
      <c r="H343" s="424"/>
      <c r="I343" s="425"/>
      <c r="J343" s="426"/>
      <c r="K343" s="433"/>
    </row>
    <row r="344" spans="1:11" ht="11.25">
      <c r="A344" s="418"/>
      <c r="B344" s="419"/>
      <c r="C344" s="420"/>
      <c r="D344" s="421"/>
      <c r="E344" s="450"/>
      <c r="F344" s="451"/>
      <c r="G344" s="423"/>
      <c r="H344" s="424"/>
      <c r="I344" s="425"/>
      <c r="J344" s="426"/>
      <c r="K344" s="433"/>
    </row>
    <row r="345" spans="1:11" ht="11.25">
      <c r="A345" s="418" t="s">
        <v>142</v>
      </c>
      <c r="B345" s="419" t="s">
        <v>177</v>
      </c>
      <c r="C345" s="420" t="s">
        <v>42</v>
      </c>
      <c r="D345" s="421" t="s">
        <v>370</v>
      </c>
      <c r="E345" s="450" t="s">
        <v>13</v>
      </c>
      <c r="F345" s="451">
        <v>27500</v>
      </c>
      <c r="G345" s="422">
        <v>44561</v>
      </c>
      <c r="H345" s="424" t="s">
        <v>365</v>
      </c>
      <c r="I345" s="425" t="s">
        <v>557</v>
      </c>
      <c r="J345" s="426" t="s">
        <v>560</v>
      </c>
      <c r="K345" s="433">
        <v>3</v>
      </c>
    </row>
    <row r="346" spans="1:11" ht="11.25">
      <c r="A346" s="418"/>
      <c r="B346" s="419"/>
      <c r="C346" s="420"/>
      <c r="D346" s="421"/>
      <c r="E346" s="450"/>
      <c r="F346" s="451"/>
      <c r="G346" s="423"/>
      <c r="H346" s="424"/>
      <c r="I346" s="425"/>
      <c r="J346" s="426"/>
      <c r="K346" s="433"/>
    </row>
    <row r="347" spans="1:11">
      <c r="A347" s="418"/>
      <c r="B347" s="419"/>
      <c r="C347" s="420"/>
      <c r="D347" s="421"/>
      <c r="E347" s="391" t="s">
        <v>152</v>
      </c>
      <c r="F347" s="393">
        <v>223727</v>
      </c>
      <c r="G347" s="423"/>
      <c r="H347" s="424"/>
      <c r="I347" s="425"/>
      <c r="J347" s="426"/>
      <c r="K347" s="433"/>
    </row>
    <row r="348" spans="1:11" ht="11.25">
      <c r="A348" s="418"/>
      <c r="B348" s="419"/>
      <c r="C348" s="420"/>
      <c r="D348" s="421"/>
      <c r="E348" s="450" t="s">
        <v>173</v>
      </c>
      <c r="F348" s="456">
        <v>11980</v>
      </c>
      <c r="G348" s="423"/>
      <c r="H348" s="424"/>
      <c r="I348" s="425"/>
      <c r="J348" s="426"/>
      <c r="K348" s="433"/>
    </row>
    <row r="349" spans="1:11" ht="11.25">
      <c r="A349" s="418"/>
      <c r="B349" s="419"/>
      <c r="C349" s="420"/>
      <c r="D349" s="421"/>
      <c r="E349" s="450"/>
      <c r="F349" s="456"/>
      <c r="G349" s="423"/>
      <c r="H349" s="424"/>
      <c r="I349" s="425"/>
      <c r="J349" s="426"/>
      <c r="K349" s="433"/>
    </row>
    <row r="350" spans="1:11" ht="17.25" customHeight="1">
      <c r="A350" s="418" t="s">
        <v>142</v>
      </c>
      <c r="B350" s="419" t="s">
        <v>177</v>
      </c>
      <c r="C350" s="454" t="s">
        <v>100</v>
      </c>
      <c r="D350" s="421" t="s">
        <v>371</v>
      </c>
      <c r="E350" s="391" t="s">
        <v>13</v>
      </c>
      <c r="F350" s="350">
        <v>27340</v>
      </c>
      <c r="G350" s="422">
        <v>44561</v>
      </c>
      <c r="H350" s="424" t="s">
        <v>353</v>
      </c>
      <c r="I350" s="425" t="s">
        <v>377</v>
      </c>
      <c r="J350" s="426" t="s">
        <v>337</v>
      </c>
      <c r="K350" s="433">
        <v>2.2000000000000002</v>
      </c>
    </row>
    <row r="351" spans="1:11" ht="11.25">
      <c r="A351" s="418"/>
      <c r="B351" s="419"/>
      <c r="C351" s="454"/>
      <c r="D351" s="421"/>
      <c r="E351" s="450" t="s">
        <v>152</v>
      </c>
      <c r="F351" s="451">
        <v>61654</v>
      </c>
      <c r="G351" s="423"/>
      <c r="H351" s="424"/>
      <c r="I351" s="425"/>
      <c r="J351" s="426"/>
      <c r="K351" s="433"/>
    </row>
    <row r="352" spans="1:11" ht="11.25">
      <c r="A352" s="418"/>
      <c r="B352" s="419"/>
      <c r="C352" s="454"/>
      <c r="D352" s="421"/>
      <c r="E352" s="450"/>
      <c r="F352" s="451"/>
      <c r="G352" s="423"/>
      <c r="H352" s="424"/>
      <c r="I352" s="425"/>
      <c r="J352" s="426"/>
      <c r="K352" s="433"/>
    </row>
    <row r="353" spans="1:11" ht="11.25">
      <c r="A353" s="418" t="s">
        <v>142</v>
      </c>
      <c r="B353" s="419" t="s">
        <v>177</v>
      </c>
      <c r="C353" s="454" t="s">
        <v>104</v>
      </c>
      <c r="D353" s="421" t="s">
        <v>372</v>
      </c>
      <c r="E353" s="450" t="s">
        <v>13</v>
      </c>
      <c r="F353" s="451">
        <v>15000</v>
      </c>
      <c r="G353" s="422">
        <v>44561</v>
      </c>
      <c r="H353" s="423" t="s">
        <v>378</v>
      </c>
      <c r="I353" s="425" t="s">
        <v>376</v>
      </c>
      <c r="J353" s="426" t="s">
        <v>224</v>
      </c>
      <c r="K353" s="433">
        <v>2</v>
      </c>
    </row>
    <row r="354" spans="1:11" ht="11.25">
      <c r="A354" s="418"/>
      <c r="B354" s="419"/>
      <c r="C354" s="454"/>
      <c r="D354" s="421"/>
      <c r="E354" s="450"/>
      <c r="F354" s="451"/>
      <c r="G354" s="423"/>
      <c r="H354" s="423"/>
      <c r="I354" s="425"/>
      <c r="J354" s="426"/>
      <c r="K354" s="433"/>
    </row>
    <row r="355" spans="1:11" ht="11.25">
      <c r="A355" s="418"/>
      <c r="B355" s="419"/>
      <c r="C355" s="454"/>
      <c r="D355" s="421"/>
      <c r="E355" s="450"/>
      <c r="F355" s="451"/>
      <c r="G355" s="423"/>
      <c r="H355" s="423"/>
      <c r="I355" s="425"/>
      <c r="J355" s="426"/>
      <c r="K355" s="433"/>
    </row>
    <row r="356" spans="1:11" ht="11.25" customHeight="1">
      <c r="A356" s="418" t="s">
        <v>142</v>
      </c>
      <c r="B356" s="419" t="s">
        <v>177</v>
      </c>
      <c r="C356" s="454" t="s">
        <v>98</v>
      </c>
      <c r="D356" s="421" t="s">
        <v>522</v>
      </c>
      <c r="E356" s="434" t="s">
        <v>13</v>
      </c>
      <c r="F356" s="457">
        <v>13605</v>
      </c>
      <c r="G356" s="422">
        <v>44561</v>
      </c>
      <c r="H356" s="423" t="s">
        <v>378</v>
      </c>
      <c r="I356" s="425" t="s">
        <v>377</v>
      </c>
      <c r="J356" s="426" t="s">
        <v>337</v>
      </c>
      <c r="K356" s="433">
        <v>6.5</v>
      </c>
    </row>
    <row r="357" spans="1:11" ht="11.25" customHeight="1">
      <c r="A357" s="418"/>
      <c r="B357" s="419"/>
      <c r="C357" s="454"/>
      <c r="D357" s="421"/>
      <c r="E357" s="435"/>
      <c r="F357" s="458"/>
      <c r="G357" s="423"/>
      <c r="H357" s="423"/>
      <c r="I357" s="425"/>
      <c r="J357" s="426"/>
      <c r="K357" s="433"/>
    </row>
    <row r="358" spans="1:11" ht="16.5" customHeight="1">
      <c r="A358" s="418"/>
      <c r="B358" s="419"/>
      <c r="C358" s="454"/>
      <c r="D358" s="421"/>
      <c r="E358" s="391" t="s">
        <v>152</v>
      </c>
      <c r="F358" s="393">
        <v>74035</v>
      </c>
      <c r="G358" s="423"/>
      <c r="H358" s="423"/>
      <c r="I358" s="425"/>
      <c r="J358" s="426"/>
      <c r="K358" s="433"/>
    </row>
    <row r="359" spans="1:11" ht="12.75" customHeight="1">
      <c r="A359" s="418" t="s">
        <v>142</v>
      </c>
      <c r="B359" s="419" t="s">
        <v>177</v>
      </c>
      <c r="C359" s="454" t="s">
        <v>177</v>
      </c>
      <c r="D359" s="421" t="s">
        <v>373</v>
      </c>
      <c r="E359" s="434" t="s">
        <v>13</v>
      </c>
      <c r="F359" s="436">
        <v>30000</v>
      </c>
      <c r="G359" s="422">
        <v>44561</v>
      </c>
      <c r="H359" s="424" t="s">
        <v>352</v>
      </c>
      <c r="I359" s="425" t="s">
        <v>350</v>
      </c>
      <c r="J359" s="426" t="s">
        <v>224</v>
      </c>
      <c r="K359" s="433">
        <v>1</v>
      </c>
    </row>
    <row r="360" spans="1:11" ht="17.25" customHeight="1">
      <c r="A360" s="418"/>
      <c r="B360" s="419"/>
      <c r="C360" s="454"/>
      <c r="D360" s="421"/>
      <c r="E360" s="459"/>
      <c r="F360" s="460"/>
      <c r="G360" s="423"/>
      <c r="H360" s="424"/>
      <c r="I360" s="425"/>
      <c r="J360" s="426"/>
      <c r="K360" s="433"/>
    </row>
    <row r="361" spans="1:11" ht="21.75" customHeight="1">
      <c r="A361" s="418"/>
      <c r="B361" s="419"/>
      <c r="C361" s="454"/>
      <c r="D361" s="421"/>
      <c r="E361" s="435"/>
      <c r="F361" s="437"/>
      <c r="G361" s="423"/>
      <c r="H361" s="424"/>
      <c r="I361" s="425"/>
      <c r="J361" s="426"/>
      <c r="K361" s="433"/>
    </row>
    <row r="362" spans="1:11" ht="19.5" customHeight="1">
      <c r="A362" s="418" t="s">
        <v>142</v>
      </c>
      <c r="B362" s="419" t="s">
        <v>177</v>
      </c>
      <c r="C362" s="454" t="s">
        <v>108</v>
      </c>
      <c r="D362" s="421" t="s">
        <v>374</v>
      </c>
      <c r="E362" s="391" t="s">
        <v>13</v>
      </c>
      <c r="F362" s="393">
        <v>14797</v>
      </c>
      <c r="G362" s="422">
        <v>44561</v>
      </c>
      <c r="H362" s="423" t="s">
        <v>378</v>
      </c>
      <c r="I362" s="425" t="s">
        <v>158</v>
      </c>
      <c r="J362" s="426" t="s">
        <v>224</v>
      </c>
      <c r="K362" s="433">
        <v>1</v>
      </c>
    </row>
    <row r="363" spans="1:11" ht="11.25">
      <c r="A363" s="418"/>
      <c r="B363" s="419"/>
      <c r="C363" s="454"/>
      <c r="D363" s="421"/>
      <c r="E363" s="450" t="s">
        <v>152</v>
      </c>
      <c r="F363" s="456">
        <v>98644</v>
      </c>
      <c r="G363" s="423"/>
      <c r="H363" s="423"/>
      <c r="I363" s="425"/>
      <c r="J363" s="426"/>
      <c r="K363" s="433"/>
    </row>
    <row r="364" spans="1:11" ht="11.25">
      <c r="A364" s="418"/>
      <c r="B364" s="419"/>
      <c r="C364" s="454"/>
      <c r="D364" s="421"/>
      <c r="E364" s="450"/>
      <c r="F364" s="456"/>
      <c r="G364" s="423"/>
      <c r="H364" s="423"/>
      <c r="I364" s="425"/>
      <c r="J364" s="426"/>
      <c r="K364" s="433"/>
    </row>
    <row r="365" spans="1:11">
      <c r="A365" s="360"/>
      <c r="B365" s="357" t="s">
        <v>15</v>
      </c>
      <c r="C365" s="357"/>
      <c r="D365" s="357"/>
      <c r="E365" s="358"/>
      <c r="F365" s="358">
        <f>SUM(F325:F364)</f>
        <v>1123352.3399999999</v>
      </c>
      <c r="G365" s="358"/>
      <c r="H365" s="358"/>
      <c r="I365" s="357"/>
      <c r="J365" s="358"/>
      <c r="K365" s="408"/>
    </row>
    <row r="366" spans="1:11">
      <c r="A366" s="341" t="s">
        <v>180</v>
      </c>
      <c r="B366" s="453" t="s">
        <v>379</v>
      </c>
      <c r="C366" s="453"/>
      <c r="D366" s="453"/>
      <c r="E366" s="453"/>
      <c r="F366" s="453"/>
      <c r="G366" s="453"/>
      <c r="H366" s="453"/>
      <c r="I366" s="453"/>
      <c r="J366" s="453"/>
      <c r="K366" s="453"/>
    </row>
    <row r="367" spans="1:11">
      <c r="A367" s="418" t="s">
        <v>142</v>
      </c>
      <c r="B367" s="419" t="s">
        <v>180</v>
      </c>
      <c r="C367" s="454" t="s">
        <v>94</v>
      </c>
      <c r="D367" s="455" t="s">
        <v>381</v>
      </c>
      <c r="E367" s="391" t="s">
        <v>13</v>
      </c>
      <c r="F367" s="350">
        <v>50000</v>
      </c>
      <c r="G367" s="422">
        <v>44561</v>
      </c>
      <c r="H367" s="424" t="s">
        <v>353</v>
      </c>
      <c r="I367" s="425" t="s">
        <v>383</v>
      </c>
      <c r="J367" s="426" t="s">
        <v>224</v>
      </c>
      <c r="K367" s="433">
        <v>180</v>
      </c>
    </row>
    <row r="368" spans="1:11" ht="11.25">
      <c r="A368" s="418"/>
      <c r="B368" s="419"/>
      <c r="C368" s="454"/>
      <c r="D368" s="455"/>
      <c r="E368" s="450" t="s">
        <v>152</v>
      </c>
      <c r="F368" s="451">
        <v>180000</v>
      </c>
      <c r="G368" s="423"/>
      <c r="H368" s="424"/>
      <c r="I368" s="425"/>
      <c r="J368" s="426"/>
      <c r="K368" s="433"/>
    </row>
    <row r="369" spans="1:11" ht="11.25">
      <c r="A369" s="418"/>
      <c r="B369" s="419"/>
      <c r="C369" s="454"/>
      <c r="D369" s="455"/>
      <c r="E369" s="450"/>
      <c r="F369" s="451"/>
      <c r="G369" s="423"/>
      <c r="H369" s="424"/>
      <c r="I369" s="425"/>
      <c r="J369" s="426"/>
      <c r="K369" s="433"/>
    </row>
    <row r="370" spans="1:11" ht="25.5">
      <c r="A370" s="418" t="s">
        <v>142</v>
      </c>
      <c r="B370" s="419" t="s">
        <v>180</v>
      </c>
      <c r="C370" s="420" t="s">
        <v>82</v>
      </c>
      <c r="D370" s="421" t="s">
        <v>382</v>
      </c>
      <c r="E370" s="391" t="s">
        <v>348</v>
      </c>
      <c r="F370" s="350">
        <v>6200</v>
      </c>
      <c r="G370" s="422">
        <v>44561</v>
      </c>
      <c r="H370" s="424" t="s">
        <v>351</v>
      </c>
      <c r="I370" s="425" t="s">
        <v>384</v>
      </c>
      <c r="J370" s="426" t="s">
        <v>339</v>
      </c>
      <c r="K370" s="452">
        <v>0.15</v>
      </c>
    </row>
    <row r="371" spans="1:11" ht="11.25" customHeight="1">
      <c r="A371" s="418"/>
      <c r="B371" s="419"/>
      <c r="C371" s="420"/>
      <c r="D371" s="421"/>
      <c r="E371" s="434" t="s">
        <v>152</v>
      </c>
      <c r="F371" s="436">
        <v>36053</v>
      </c>
      <c r="G371" s="423"/>
      <c r="H371" s="424"/>
      <c r="I371" s="425"/>
      <c r="J371" s="426"/>
      <c r="K371" s="452"/>
    </row>
    <row r="372" spans="1:11" ht="11.25" customHeight="1">
      <c r="A372" s="418"/>
      <c r="B372" s="419"/>
      <c r="C372" s="420"/>
      <c r="D372" s="421"/>
      <c r="E372" s="435"/>
      <c r="F372" s="437"/>
      <c r="G372" s="423"/>
      <c r="H372" s="424"/>
      <c r="I372" s="425"/>
      <c r="J372" s="426"/>
      <c r="K372" s="452"/>
    </row>
    <row r="373" spans="1:11" ht="13.5" customHeight="1">
      <c r="A373" s="418"/>
      <c r="B373" s="419"/>
      <c r="C373" s="420"/>
      <c r="D373" s="421"/>
      <c r="E373" s="391" t="s">
        <v>13</v>
      </c>
      <c r="F373" s="350">
        <v>15000</v>
      </c>
      <c r="G373" s="423"/>
      <c r="H373" s="424"/>
      <c r="I373" s="425"/>
      <c r="J373" s="426"/>
      <c r="K373" s="452"/>
    </row>
    <row r="374" spans="1:11">
      <c r="A374" s="418" t="s">
        <v>142</v>
      </c>
      <c r="B374" s="419" t="s">
        <v>180</v>
      </c>
      <c r="C374" s="420" t="s">
        <v>84</v>
      </c>
      <c r="D374" s="421" t="s">
        <v>558</v>
      </c>
      <c r="E374" s="391" t="s">
        <v>13</v>
      </c>
      <c r="F374" s="350">
        <v>70000</v>
      </c>
      <c r="G374" s="422">
        <v>44561</v>
      </c>
      <c r="H374" s="424" t="s">
        <v>353</v>
      </c>
      <c r="I374" s="425" t="s">
        <v>384</v>
      </c>
      <c r="J374" s="426" t="s">
        <v>339</v>
      </c>
      <c r="K374" s="438">
        <v>0.4</v>
      </c>
    </row>
    <row r="375" spans="1:11" ht="11.25" customHeight="1">
      <c r="A375" s="418"/>
      <c r="B375" s="419"/>
      <c r="C375" s="420"/>
      <c r="D375" s="421"/>
      <c r="E375" s="450" t="s">
        <v>152</v>
      </c>
      <c r="F375" s="451">
        <v>129392</v>
      </c>
      <c r="G375" s="423"/>
      <c r="H375" s="424"/>
      <c r="I375" s="425"/>
      <c r="J375" s="426"/>
      <c r="K375" s="439"/>
    </row>
    <row r="376" spans="1:11" ht="11.25" customHeight="1">
      <c r="A376" s="418"/>
      <c r="B376" s="419"/>
      <c r="C376" s="420"/>
      <c r="D376" s="421"/>
      <c r="E376" s="450"/>
      <c r="F376" s="451"/>
      <c r="G376" s="423"/>
      <c r="H376" s="424"/>
      <c r="I376" s="425"/>
      <c r="J376" s="426"/>
      <c r="K376" s="440"/>
    </row>
    <row r="377" spans="1:11">
      <c r="A377" s="418" t="s">
        <v>142</v>
      </c>
      <c r="B377" s="419" t="s">
        <v>180</v>
      </c>
      <c r="C377" s="420" t="s">
        <v>43</v>
      </c>
      <c r="D377" s="421" t="s">
        <v>559</v>
      </c>
      <c r="E377" s="391" t="s">
        <v>13</v>
      </c>
      <c r="F377" s="350">
        <v>80408</v>
      </c>
      <c r="G377" s="422">
        <v>44561</v>
      </c>
      <c r="H377" s="424" t="s">
        <v>353</v>
      </c>
      <c r="I377" s="425" t="s">
        <v>385</v>
      </c>
      <c r="J377" s="426" t="s">
        <v>224</v>
      </c>
      <c r="K377" s="433">
        <v>2</v>
      </c>
    </row>
    <row r="378" spans="1:11">
      <c r="A378" s="418"/>
      <c r="B378" s="419"/>
      <c r="C378" s="420"/>
      <c r="D378" s="421"/>
      <c r="E378" s="391" t="s">
        <v>152</v>
      </c>
      <c r="F378" s="350">
        <v>350773</v>
      </c>
      <c r="G378" s="423"/>
      <c r="H378" s="424"/>
      <c r="I378" s="425"/>
      <c r="J378" s="426"/>
      <c r="K378" s="433"/>
    </row>
    <row r="379" spans="1:11" ht="11.25" customHeight="1">
      <c r="A379" s="418"/>
      <c r="B379" s="419"/>
      <c r="C379" s="420"/>
      <c r="D379" s="421"/>
      <c r="E379" s="391" t="s">
        <v>348</v>
      </c>
      <c r="F379" s="350">
        <v>100642</v>
      </c>
      <c r="G379" s="423"/>
      <c r="H379" s="424"/>
      <c r="I379" s="425"/>
      <c r="J379" s="426"/>
      <c r="K379" s="433"/>
    </row>
    <row r="380" spans="1:11" ht="11.25" customHeight="1">
      <c r="A380" s="418"/>
      <c r="B380" s="419"/>
      <c r="C380" s="420"/>
      <c r="D380" s="421"/>
      <c r="E380" s="391" t="s">
        <v>523</v>
      </c>
      <c r="F380" s="350">
        <v>134034</v>
      </c>
      <c r="G380" s="423"/>
      <c r="H380" s="424"/>
      <c r="I380" s="425"/>
      <c r="J380" s="426"/>
      <c r="K380" s="433"/>
    </row>
    <row r="381" spans="1:11">
      <c r="A381" s="441" t="s">
        <v>15</v>
      </c>
      <c r="B381" s="442"/>
      <c r="C381" s="442"/>
      <c r="D381" s="442"/>
      <c r="E381" s="443"/>
      <c r="F381" s="362">
        <f>SUM(F367:F380)</f>
        <v>1152502</v>
      </c>
      <c r="G381" s="427"/>
      <c r="H381" s="427"/>
      <c r="I381" s="427"/>
      <c r="J381" s="427"/>
      <c r="K381" s="427"/>
    </row>
    <row r="382" spans="1:11">
      <c r="A382" s="447" t="s">
        <v>16</v>
      </c>
      <c r="B382" s="448"/>
      <c r="C382" s="448"/>
      <c r="D382" s="448"/>
      <c r="E382" s="449"/>
      <c r="F382" s="394">
        <f>SUM(F381+F365+F323+F295)</f>
        <v>3069950.8499999996</v>
      </c>
      <c r="G382" s="444"/>
      <c r="H382" s="445"/>
      <c r="I382" s="445"/>
      <c r="J382" s="445"/>
      <c r="K382" s="446"/>
    </row>
    <row r="383" spans="1:11">
      <c r="A383" s="428" t="s">
        <v>386</v>
      </c>
      <c r="B383" s="429"/>
      <c r="C383" s="429"/>
      <c r="D383" s="429"/>
      <c r="E383" s="430"/>
      <c r="F383" s="395">
        <f>SUM(F382+F283+F227+F200+F121+F29)</f>
        <v>29015468.850000001</v>
      </c>
      <c r="G383" s="431"/>
      <c r="H383" s="431"/>
      <c r="I383" s="431"/>
      <c r="J383" s="431"/>
      <c r="K383" s="431"/>
    </row>
    <row r="384" spans="1:11">
      <c r="F384" s="294"/>
    </row>
    <row r="385" spans="1:10" ht="11.25">
      <c r="A385" s="432" t="s">
        <v>388</v>
      </c>
      <c r="B385" s="432"/>
      <c r="C385" s="432"/>
      <c r="D385" s="432"/>
      <c r="E385" s="432"/>
      <c r="F385" s="432"/>
      <c r="G385" s="432"/>
      <c r="H385" s="432"/>
      <c r="I385" s="432"/>
      <c r="J385" s="432"/>
    </row>
    <row r="386" spans="1:10" ht="11.25">
      <c r="A386" s="432"/>
      <c r="B386" s="432"/>
      <c r="C386" s="432"/>
      <c r="D386" s="432"/>
      <c r="E386" s="432"/>
      <c r="F386" s="432"/>
      <c r="G386" s="432"/>
      <c r="H386" s="432"/>
      <c r="I386" s="432"/>
      <c r="J386" s="432"/>
    </row>
    <row r="387" spans="1:10" ht="11.25">
      <c r="A387" s="432"/>
      <c r="B387" s="432"/>
      <c r="C387" s="432"/>
      <c r="D387" s="432"/>
      <c r="E387" s="432"/>
      <c r="F387" s="432"/>
      <c r="G387" s="432"/>
      <c r="H387" s="432"/>
      <c r="I387" s="432"/>
      <c r="J387" s="432"/>
    </row>
    <row r="388" spans="1:10" ht="11.25">
      <c r="A388" s="432"/>
      <c r="B388" s="432"/>
      <c r="C388" s="432"/>
      <c r="D388" s="432"/>
      <c r="E388" s="432"/>
      <c r="F388" s="432"/>
      <c r="G388" s="432"/>
      <c r="H388" s="432"/>
      <c r="I388" s="432"/>
      <c r="J388" s="432"/>
    </row>
    <row r="389" spans="1:10" ht="11.25">
      <c r="A389" s="432"/>
      <c r="B389" s="432"/>
      <c r="C389" s="432"/>
      <c r="D389" s="432"/>
      <c r="E389" s="432"/>
      <c r="F389" s="432"/>
      <c r="G389" s="432"/>
      <c r="H389" s="432"/>
      <c r="I389" s="432"/>
      <c r="J389" s="432"/>
    </row>
    <row r="390" spans="1:10" ht="11.25">
      <c r="A390" s="432"/>
      <c r="B390" s="432"/>
      <c r="C390" s="432"/>
      <c r="D390" s="432"/>
      <c r="E390" s="432"/>
      <c r="F390" s="432"/>
      <c r="G390" s="432"/>
      <c r="H390" s="432"/>
      <c r="I390" s="432"/>
      <c r="J390" s="432"/>
    </row>
    <row r="391" spans="1:10" ht="11.25">
      <c r="A391" s="432"/>
      <c r="B391" s="432"/>
      <c r="C391" s="432"/>
      <c r="D391" s="432"/>
      <c r="E391" s="432"/>
      <c r="F391" s="432"/>
      <c r="G391" s="432"/>
      <c r="H391" s="432"/>
      <c r="I391" s="432"/>
      <c r="J391" s="432"/>
    </row>
    <row r="392" spans="1:10" ht="11.25">
      <c r="A392" s="432"/>
      <c r="B392" s="432"/>
      <c r="C392" s="432"/>
      <c r="D392" s="432"/>
      <c r="E392" s="432"/>
      <c r="F392" s="432"/>
      <c r="G392" s="432"/>
      <c r="H392" s="432"/>
      <c r="I392" s="432"/>
      <c r="J392" s="432"/>
    </row>
    <row r="393" spans="1:10" ht="11.25">
      <c r="A393" s="432"/>
      <c r="B393" s="432"/>
      <c r="C393" s="432"/>
      <c r="D393" s="432"/>
      <c r="E393" s="432"/>
      <c r="F393" s="432"/>
      <c r="G393" s="432"/>
      <c r="H393" s="432"/>
      <c r="I393" s="432"/>
      <c r="J393" s="432"/>
    </row>
    <row r="394" spans="1:10" ht="11.25">
      <c r="A394" s="432"/>
      <c r="B394" s="432"/>
      <c r="C394" s="432"/>
      <c r="D394" s="432"/>
      <c r="E394" s="432"/>
      <c r="F394" s="432"/>
      <c r="G394" s="432"/>
      <c r="H394" s="432"/>
      <c r="I394" s="432"/>
      <c r="J394" s="432"/>
    </row>
    <row r="395" spans="1:10" ht="11.25">
      <c r="A395" s="432"/>
      <c r="B395" s="432"/>
      <c r="C395" s="432"/>
      <c r="D395" s="432"/>
      <c r="E395" s="432"/>
      <c r="F395" s="432"/>
      <c r="G395" s="432"/>
      <c r="H395" s="432"/>
      <c r="I395" s="432"/>
      <c r="J395" s="432"/>
    </row>
    <row r="396" spans="1:10" ht="11.25">
      <c r="A396" s="432"/>
      <c r="B396" s="432"/>
      <c r="C396" s="432"/>
      <c r="D396" s="432"/>
      <c r="E396" s="432"/>
      <c r="F396" s="432"/>
      <c r="G396" s="432"/>
      <c r="H396" s="432"/>
      <c r="I396" s="432"/>
      <c r="J396" s="432"/>
    </row>
    <row r="397" spans="1:10" ht="11.25">
      <c r="A397" s="417" t="s">
        <v>389</v>
      </c>
      <c r="B397" s="417"/>
      <c r="C397" s="417"/>
      <c r="D397" s="417"/>
      <c r="E397" s="417"/>
      <c r="F397" s="417"/>
      <c r="G397" s="417"/>
      <c r="H397" s="417"/>
      <c r="I397" s="417"/>
      <c r="J397" s="417"/>
    </row>
    <row r="398" spans="1:10" ht="11.25">
      <c r="A398" s="417"/>
      <c r="B398" s="417"/>
      <c r="C398" s="417"/>
      <c r="D398" s="417"/>
      <c r="E398" s="417"/>
      <c r="F398" s="417"/>
      <c r="G398" s="417"/>
      <c r="H398" s="417"/>
      <c r="I398" s="417"/>
      <c r="J398" s="417"/>
    </row>
    <row r="399" spans="1:10" ht="11.25">
      <c r="A399" s="417"/>
      <c r="B399" s="417"/>
      <c r="C399" s="417"/>
      <c r="D399" s="417"/>
      <c r="E399" s="417"/>
      <c r="F399" s="417"/>
      <c r="G399" s="417"/>
      <c r="H399" s="417"/>
      <c r="I399" s="417"/>
      <c r="J399" s="417"/>
    </row>
  </sheetData>
  <mergeCells count="945">
    <mergeCell ref="B14:B15"/>
    <mergeCell ref="A14:A15"/>
    <mergeCell ref="B323:E323"/>
    <mergeCell ref="G93:K93"/>
    <mergeCell ref="A93:E93"/>
    <mergeCell ref="B94:E94"/>
    <mergeCell ref="G94:K94"/>
    <mergeCell ref="G88:G90"/>
    <mergeCell ref="I88:I91"/>
    <mergeCell ref="J88:J91"/>
    <mergeCell ref="K88:K91"/>
    <mergeCell ref="D204:D205"/>
    <mergeCell ref="E204:E205"/>
    <mergeCell ref="F204:F205"/>
    <mergeCell ref="G204:G205"/>
    <mergeCell ref="H204:H205"/>
    <mergeCell ref="I204:I205"/>
    <mergeCell ref="J204:J205"/>
    <mergeCell ref="K204:K205"/>
    <mergeCell ref="C199:E199"/>
    <mergeCell ref="B88:B90"/>
    <mergeCell ref="C88:C90"/>
    <mergeCell ref="H88:H90"/>
    <mergeCell ref="A279:A281"/>
    <mergeCell ref="I42:I43"/>
    <mergeCell ref="J42:J43"/>
    <mergeCell ref="K42:K43"/>
    <mergeCell ref="C42:C43"/>
    <mergeCell ref="J47:J48"/>
    <mergeCell ref="D14:D15"/>
    <mergeCell ref="G14:G15"/>
    <mergeCell ref="H14:H15"/>
    <mergeCell ref="I14:I15"/>
    <mergeCell ref="J14:J15"/>
    <mergeCell ref="K14:K15"/>
    <mergeCell ref="C14:C15"/>
    <mergeCell ref="H81:H82"/>
    <mergeCell ref="G81:G82"/>
    <mergeCell ref="I81:I82"/>
    <mergeCell ref="J81:J82"/>
    <mergeCell ref="K81:K82"/>
    <mergeCell ref="A81:A82"/>
    <mergeCell ref="C24:E24"/>
    <mergeCell ref="H24:K24"/>
    <mergeCell ref="G77:K77"/>
    <mergeCell ref="D77:E77"/>
    <mergeCell ref="A47:A48"/>
    <mergeCell ref="K47:K48"/>
    <mergeCell ref="H57:H61"/>
    <mergeCell ref="G57:G61"/>
    <mergeCell ref="G62:G63"/>
    <mergeCell ref="D69:D72"/>
    <mergeCell ref="C69:C72"/>
    <mergeCell ref="G53:K53"/>
    <mergeCell ref="H62:H63"/>
    <mergeCell ref="I62:I63"/>
    <mergeCell ref="J62:J63"/>
    <mergeCell ref="K62:K63"/>
    <mergeCell ref="K69:K72"/>
    <mergeCell ref="B69:B72"/>
    <mergeCell ref="A69:A72"/>
    <mergeCell ref="I69:I72"/>
    <mergeCell ref="J69:J72"/>
    <mergeCell ref="H69:H72"/>
    <mergeCell ref="G69:G72"/>
    <mergeCell ref="A57:A61"/>
    <mergeCell ref="B57:B61"/>
    <mergeCell ref="C57:C61"/>
    <mergeCell ref="A62:A63"/>
    <mergeCell ref="B62:B63"/>
    <mergeCell ref="D62:D63"/>
    <mergeCell ref="C62:C63"/>
    <mergeCell ref="E279:E281"/>
    <mergeCell ref="F279:F281"/>
    <mergeCell ref="A283:E283"/>
    <mergeCell ref="G283:K283"/>
    <mergeCell ref="A284:K284"/>
    <mergeCell ref="B285:K285"/>
    <mergeCell ref="C286:K286"/>
    <mergeCell ref="G111:K111"/>
    <mergeCell ref="J271:J274"/>
    <mergeCell ref="K271:K274"/>
    <mergeCell ref="E271:E274"/>
    <mergeCell ref="F271:F274"/>
    <mergeCell ref="G271:G274"/>
    <mergeCell ref="H271:H274"/>
    <mergeCell ref="I271:I274"/>
    <mergeCell ref="C240:E240"/>
    <mergeCell ref="G240:K240"/>
    <mergeCell ref="G253:K253"/>
    <mergeCell ref="A253:E253"/>
    <mergeCell ref="A265:E265"/>
    <mergeCell ref="G265:K265"/>
    <mergeCell ref="A282:E282"/>
    <mergeCell ref="J263:J264"/>
    <mergeCell ref="B266:K266"/>
    <mergeCell ref="C267:K267"/>
    <mergeCell ref="A268:A270"/>
    <mergeCell ref="B268:B270"/>
    <mergeCell ref="A271:A274"/>
    <mergeCell ref="B271:B274"/>
    <mergeCell ref="C271:C274"/>
    <mergeCell ref="D271:D274"/>
    <mergeCell ref="C268:C270"/>
    <mergeCell ref="D268:D270"/>
    <mergeCell ref="E268:E270"/>
    <mergeCell ref="F268:F270"/>
    <mergeCell ref="G268:G270"/>
    <mergeCell ref="A263:A264"/>
    <mergeCell ref="B263:B264"/>
    <mergeCell ref="C263:C264"/>
    <mergeCell ref="D263:D264"/>
    <mergeCell ref="E263:E264"/>
    <mergeCell ref="F263:F264"/>
    <mergeCell ref="G263:G264"/>
    <mergeCell ref="H263:H264"/>
    <mergeCell ref="I263:I264"/>
    <mergeCell ref="A258:A260"/>
    <mergeCell ref="B258:B260"/>
    <mergeCell ref="C258:C260"/>
    <mergeCell ref="D258:D260"/>
    <mergeCell ref="G258:G260"/>
    <mergeCell ref="H258:H260"/>
    <mergeCell ref="I258:I260"/>
    <mergeCell ref="J258:J260"/>
    <mergeCell ref="K258:K260"/>
    <mergeCell ref="E259:E260"/>
    <mergeCell ref="C254:K254"/>
    <mergeCell ref="A255:A257"/>
    <mergeCell ref="B255:B257"/>
    <mergeCell ref="C255:C257"/>
    <mergeCell ref="D255:D257"/>
    <mergeCell ref="G255:G257"/>
    <mergeCell ref="H255:H257"/>
    <mergeCell ref="I255:I257"/>
    <mergeCell ref="K255:K257"/>
    <mergeCell ref="E256:E257"/>
    <mergeCell ref="F256:F257"/>
    <mergeCell ref="J231:J233"/>
    <mergeCell ref="H231:H233"/>
    <mergeCell ref="I231:I233"/>
    <mergeCell ref="K231:K233"/>
    <mergeCell ref="K242:K244"/>
    <mergeCell ref="I242:I244"/>
    <mergeCell ref="J255:J257"/>
    <mergeCell ref="A242:A244"/>
    <mergeCell ref="G245:G246"/>
    <mergeCell ref="H245:H246"/>
    <mergeCell ref="I245:I246"/>
    <mergeCell ref="J245:J246"/>
    <mergeCell ref="K245:K246"/>
    <mergeCell ref="A247:A249"/>
    <mergeCell ref="B247:B249"/>
    <mergeCell ref="C247:C249"/>
    <mergeCell ref="D247:D249"/>
    <mergeCell ref="E247:E249"/>
    <mergeCell ref="F247:F249"/>
    <mergeCell ref="G247:G249"/>
    <mergeCell ref="B242:B244"/>
    <mergeCell ref="C242:C244"/>
    <mergeCell ref="D242:D244"/>
    <mergeCell ref="J242:J244"/>
    <mergeCell ref="C208:E208"/>
    <mergeCell ref="H208:K208"/>
    <mergeCell ref="C209:K209"/>
    <mergeCell ref="D210:K210"/>
    <mergeCell ref="C214:I214"/>
    <mergeCell ref="D215:K215"/>
    <mergeCell ref="C219:K219"/>
    <mergeCell ref="D220:K220"/>
    <mergeCell ref="C226:E226"/>
    <mergeCell ref="H226:K226"/>
    <mergeCell ref="G227:K227"/>
    <mergeCell ref="B227:E227"/>
    <mergeCell ref="J234:J236"/>
    <mergeCell ref="K234:K236"/>
    <mergeCell ref="B237:B239"/>
    <mergeCell ref="C237:C239"/>
    <mergeCell ref="D237:D239"/>
    <mergeCell ref="E237:E239"/>
    <mergeCell ref="F237:F239"/>
    <mergeCell ref="J237:J239"/>
    <mergeCell ref="K237:K239"/>
    <mergeCell ref="G237:G239"/>
    <mergeCell ref="H237:H239"/>
    <mergeCell ref="I237:I239"/>
    <mergeCell ref="A228:K228"/>
    <mergeCell ref="B229:K229"/>
    <mergeCell ref="C230:K230"/>
    <mergeCell ref="A231:A233"/>
    <mergeCell ref="B231:B233"/>
    <mergeCell ref="C231:C233"/>
    <mergeCell ref="D231:D233"/>
    <mergeCell ref="E231:E233"/>
    <mergeCell ref="F231:F233"/>
    <mergeCell ref="G231:G233"/>
    <mergeCell ref="A196:A198"/>
    <mergeCell ref="B196:B198"/>
    <mergeCell ref="C196:C198"/>
    <mergeCell ref="D196:D198"/>
    <mergeCell ref="F197:F198"/>
    <mergeCell ref="E197:E198"/>
    <mergeCell ref="G196:G198"/>
    <mergeCell ref="H196:H198"/>
    <mergeCell ref="A193:A195"/>
    <mergeCell ref="B193:B195"/>
    <mergeCell ref="C193:C195"/>
    <mergeCell ref="D193:D195"/>
    <mergeCell ref="G193:G195"/>
    <mergeCell ref="H193:H195"/>
    <mergeCell ref="I196:I198"/>
    <mergeCell ref="J196:J198"/>
    <mergeCell ref="K196:K198"/>
    <mergeCell ref="D142:E142"/>
    <mergeCell ref="G142:K142"/>
    <mergeCell ref="C143:K143"/>
    <mergeCell ref="A144:A145"/>
    <mergeCell ref="B144:B145"/>
    <mergeCell ref="C144:C145"/>
    <mergeCell ref="D144:D145"/>
    <mergeCell ref="E144:E145"/>
    <mergeCell ref="F144:F145"/>
    <mergeCell ref="G144:G145"/>
    <mergeCell ref="A162:A165"/>
    <mergeCell ref="B162:B165"/>
    <mergeCell ref="C162:C165"/>
    <mergeCell ref="D162:D165"/>
    <mergeCell ref="D170:E170"/>
    <mergeCell ref="D176:E176"/>
    <mergeCell ref="E164:E165"/>
    <mergeCell ref="E166:E167"/>
    <mergeCell ref="F166:F167"/>
    <mergeCell ref="F164:F165"/>
    <mergeCell ref="E174:E175"/>
    <mergeCell ref="F162:F163"/>
    <mergeCell ref="G162:G165"/>
    <mergeCell ref="H162:H165"/>
    <mergeCell ref="D88:D90"/>
    <mergeCell ref="D11:K11"/>
    <mergeCell ref="D1:H1"/>
    <mergeCell ref="I1:K1"/>
    <mergeCell ref="B4:K4"/>
    <mergeCell ref="B9:K9"/>
    <mergeCell ref="C10:K10"/>
    <mergeCell ref="C32:K32"/>
    <mergeCell ref="C53:E53"/>
    <mergeCell ref="C78:F78"/>
    <mergeCell ref="G78:K78"/>
    <mergeCell ref="B81:B82"/>
    <mergeCell ref="C81:C82"/>
    <mergeCell ref="D81:D82"/>
    <mergeCell ref="C87:E87"/>
    <mergeCell ref="H87:K87"/>
    <mergeCell ref="A122:K122"/>
    <mergeCell ref="B123:K123"/>
    <mergeCell ref="C124:K124"/>
    <mergeCell ref="B42:B43"/>
    <mergeCell ref="A42:A43"/>
    <mergeCell ref="A6:A8"/>
    <mergeCell ref="H6:H8"/>
    <mergeCell ref="I6:K7"/>
    <mergeCell ref="B3:K3"/>
    <mergeCell ref="D6:D8"/>
    <mergeCell ref="E6:E8"/>
    <mergeCell ref="F6:F8"/>
    <mergeCell ref="G6:G8"/>
    <mergeCell ref="B6:B8"/>
    <mergeCell ref="C6:C8"/>
    <mergeCell ref="D25:K25"/>
    <mergeCell ref="C28:E28"/>
    <mergeCell ref="H28:K28"/>
    <mergeCell ref="B29:E29"/>
    <mergeCell ref="G29:K29"/>
    <mergeCell ref="B30:K30"/>
    <mergeCell ref="C31:K31"/>
    <mergeCell ref="C54:K54"/>
    <mergeCell ref="D57:D61"/>
    <mergeCell ref="I57:I61"/>
    <mergeCell ref="K57:K61"/>
    <mergeCell ref="J57:J61"/>
    <mergeCell ref="C47:C48"/>
    <mergeCell ref="B47:B48"/>
    <mergeCell ref="D47:D48"/>
    <mergeCell ref="G47:G48"/>
    <mergeCell ref="D42:D43"/>
    <mergeCell ref="G42:G43"/>
    <mergeCell ref="H42:H43"/>
    <mergeCell ref="H47:H48"/>
    <mergeCell ref="I47:I48"/>
    <mergeCell ref="A83:A84"/>
    <mergeCell ref="B83:B84"/>
    <mergeCell ref="C83:C84"/>
    <mergeCell ref="D83:D84"/>
    <mergeCell ref="G83:G84"/>
    <mergeCell ref="H83:H84"/>
    <mergeCell ref="I83:I84"/>
    <mergeCell ref="J83:J84"/>
    <mergeCell ref="K83:K84"/>
    <mergeCell ref="A88:A90"/>
    <mergeCell ref="D113:K113"/>
    <mergeCell ref="C120:E120"/>
    <mergeCell ref="H120:K120"/>
    <mergeCell ref="B121:E121"/>
    <mergeCell ref="G121:K121"/>
    <mergeCell ref="G98:G100"/>
    <mergeCell ref="H98:H100"/>
    <mergeCell ref="I98:I100"/>
    <mergeCell ref="J98:J100"/>
    <mergeCell ref="G102:G104"/>
    <mergeCell ref="H102:H104"/>
    <mergeCell ref="I102:I104"/>
    <mergeCell ref="J102:J104"/>
    <mergeCell ref="A105:A107"/>
    <mergeCell ref="B105:B107"/>
    <mergeCell ref="C105:C107"/>
    <mergeCell ref="G105:G107"/>
    <mergeCell ref="H105:H107"/>
    <mergeCell ref="I105:I107"/>
    <mergeCell ref="J105:J107"/>
    <mergeCell ref="A102:A104"/>
    <mergeCell ref="D102:D104"/>
    <mergeCell ref="K102:K104"/>
    <mergeCell ref="A98:A100"/>
    <mergeCell ref="D98:D100"/>
    <mergeCell ref="K98:K100"/>
    <mergeCell ref="B95:K95"/>
    <mergeCell ref="D97:K97"/>
    <mergeCell ref="D105:D107"/>
    <mergeCell ref="K105:K107"/>
    <mergeCell ref="D111:E111"/>
    <mergeCell ref="C112:K112"/>
    <mergeCell ref="C96:K96"/>
    <mergeCell ref="J125:J127"/>
    <mergeCell ref="K125:K127"/>
    <mergeCell ref="A128:A132"/>
    <mergeCell ref="B128:B132"/>
    <mergeCell ref="C128:C132"/>
    <mergeCell ref="D128:D132"/>
    <mergeCell ref="E128:E130"/>
    <mergeCell ref="F128:F130"/>
    <mergeCell ref="G128:G132"/>
    <mergeCell ref="H128:H132"/>
    <mergeCell ref="I128:I132"/>
    <mergeCell ref="J128:J132"/>
    <mergeCell ref="K128:K132"/>
    <mergeCell ref="E131:E132"/>
    <mergeCell ref="F131:F132"/>
    <mergeCell ref="A125:A127"/>
    <mergeCell ref="B125:B127"/>
    <mergeCell ref="C125:C127"/>
    <mergeCell ref="D125:D127"/>
    <mergeCell ref="E125:E127"/>
    <mergeCell ref="F125:F127"/>
    <mergeCell ref="G125:G127"/>
    <mergeCell ref="H125:H127"/>
    <mergeCell ref="I125:I127"/>
    <mergeCell ref="J133:J135"/>
    <mergeCell ref="K133:K135"/>
    <mergeCell ref="A136:A137"/>
    <mergeCell ref="B136:B137"/>
    <mergeCell ref="C136:C137"/>
    <mergeCell ref="D136:D137"/>
    <mergeCell ref="E136:E137"/>
    <mergeCell ref="F136:F137"/>
    <mergeCell ref="G136:G137"/>
    <mergeCell ref="H136:H137"/>
    <mergeCell ref="I136:I137"/>
    <mergeCell ref="J136:J137"/>
    <mergeCell ref="K136:K137"/>
    <mergeCell ref="A133:A135"/>
    <mergeCell ref="B133:B135"/>
    <mergeCell ref="C133:C135"/>
    <mergeCell ref="D133:D135"/>
    <mergeCell ref="E133:E135"/>
    <mergeCell ref="F133:F135"/>
    <mergeCell ref="G133:G135"/>
    <mergeCell ref="H133:H135"/>
    <mergeCell ref="I133:I135"/>
    <mergeCell ref="J138:J139"/>
    <mergeCell ref="K138:K139"/>
    <mergeCell ref="A140:A141"/>
    <mergeCell ref="B140:B141"/>
    <mergeCell ref="C140:C141"/>
    <mergeCell ref="D140:D141"/>
    <mergeCell ref="E140:E141"/>
    <mergeCell ref="F140:F141"/>
    <mergeCell ref="G140:G141"/>
    <mergeCell ref="H140:H141"/>
    <mergeCell ref="I140:I141"/>
    <mergeCell ref="J140:J141"/>
    <mergeCell ref="K140:K141"/>
    <mergeCell ref="A138:A139"/>
    <mergeCell ref="B138:B139"/>
    <mergeCell ref="C138:C139"/>
    <mergeCell ref="D138:D139"/>
    <mergeCell ref="E138:E139"/>
    <mergeCell ref="F138:F139"/>
    <mergeCell ref="G138:G139"/>
    <mergeCell ref="H138:H139"/>
    <mergeCell ref="I138:I139"/>
    <mergeCell ref="H144:H145"/>
    <mergeCell ref="I144:I145"/>
    <mergeCell ref="J144:J145"/>
    <mergeCell ref="K144:K145"/>
    <mergeCell ref="A146:A147"/>
    <mergeCell ref="B146:B147"/>
    <mergeCell ref="C146:C147"/>
    <mergeCell ref="D146:D147"/>
    <mergeCell ref="E146:E147"/>
    <mergeCell ref="F146:F147"/>
    <mergeCell ref="G146:G147"/>
    <mergeCell ref="H146:H147"/>
    <mergeCell ref="I146:I147"/>
    <mergeCell ref="J146:J147"/>
    <mergeCell ref="K146:K147"/>
    <mergeCell ref="J148:J149"/>
    <mergeCell ref="K148:K149"/>
    <mergeCell ref="A150:A151"/>
    <mergeCell ref="B150:B151"/>
    <mergeCell ref="C150:C151"/>
    <mergeCell ref="D150:D151"/>
    <mergeCell ref="E150:E151"/>
    <mergeCell ref="F150:F151"/>
    <mergeCell ref="G150:G151"/>
    <mergeCell ref="H150:H151"/>
    <mergeCell ref="I150:I151"/>
    <mergeCell ref="J150:J151"/>
    <mergeCell ref="K150:K151"/>
    <mergeCell ref="A148:A149"/>
    <mergeCell ref="B148:B149"/>
    <mergeCell ref="C148:C149"/>
    <mergeCell ref="D148:D149"/>
    <mergeCell ref="E148:E149"/>
    <mergeCell ref="F148:F149"/>
    <mergeCell ref="G148:G149"/>
    <mergeCell ref="H148:H149"/>
    <mergeCell ref="I148:I149"/>
    <mergeCell ref="J152:J153"/>
    <mergeCell ref="K152:K153"/>
    <mergeCell ref="A154:A155"/>
    <mergeCell ref="B154:B155"/>
    <mergeCell ref="C154:C155"/>
    <mergeCell ref="D154:D155"/>
    <mergeCell ref="E154:E155"/>
    <mergeCell ref="F154:F155"/>
    <mergeCell ref="G154:G155"/>
    <mergeCell ref="H154:H155"/>
    <mergeCell ref="I154:I155"/>
    <mergeCell ref="J154:J155"/>
    <mergeCell ref="K154:K155"/>
    <mergeCell ref="A152:A153"/>
    <mergeCell ref="B152:B153"/>
    <mergeCell ref="C152:C153"/>
    <mergeCell ref="D152:D153"/>
    <mergeCell ref="E152:E153"/>
    <mergeCell ref="F152:F153"/>
    <mergeCell ref="G152:G153"/>
    <mergeCell ref="H152:H153"/>
    <mergeCell ref="I152:I153"/>
    <mergeCell ref="J156:J157"/>
    <mergeCell ref="K156:K157"/>
    <mergeCell ref="A158:A159"/>
    <mergeCell ref="B158:B159"/>
    <mergeCell ref="C158:C159"/>
    <mergeCell ref="D158:D159"/>
    <mergeCell ref="E158:E159"/>
    <mergeCell ref="F158:F159"/>
    <mergeCell ref="G158:G159"/>
    <mergeCell ref="H158:H159"/>
    <mergeCell ref="I158:I159"/>
    <mergeCell ref="J158:J159"/>
    <mergeCell ref="K158:K159"/>
    <mergeCell ref="A156:A157"/>
    <mergeCell ref="B156:B157"/>
    <mergeCell ref="C156:C157"/>
    <mergeCell ref="D156:D157"/>
    <mergeCell ref="E156:E157"/>
    <mergeCell ref="F156:F157"/>
    <mergeCell ref="G156:G157"/>
    <mergeCell ref="H156:H157"/>
    <mergeCell ref="I156:I157"/>
    <mergeCell ref="J160:J161"/>
    <mergeCell ref="K160:K161"/>
    <mergeCell ref="I162:I165"/>
    <mergeCell ref="J162:J165"/>
    <mergeCell ref="K162:K165"/>
    <mergeCell ref="A166:A167"/>
    <mergeCell ref="B166:B167"/>
    <mergeCell ref="C166:C167"/>
    <mergeCell ref="D166:D167"/>
    <mergeCell ref="G166:G167"/>
    <mergeCell ref="H166:H167"/>
    <mergeCell ref="I166:I167"/>
    <mergeCell ref="J166:J167"/>
    <mergeCell ref="K166:K167"/>
    <mergeCell ref="A160:A161"/>
    <mergeCell ref="B160:B161"/>
    <mergeCell ref="C160:C161"/>
    <mergeCell ref="D160:D161"/>
    <mergeCell ref="E160:E161"/>
    <mergeCell ref="F160:F161"/>
    <mergeCell ref="G160:G161"/>
    <mergeCell ref="H160:H161"/>
    <mergeCell ref="I160:I161"/>
    <mergeCell ref="E162:E163"/>
    <mergeCell ref="J168:J169"/>
    <mergeCell ref="K168:K169"/>
    <mergeCell ref="G170:K170"/>
    <mergeCell ref="A172:A173"/>
    <mergeCell ref="B172:B173"/>
    <mergeCell ref="C172:C173"/>
    <mergeCell ref="D172:D173"/>
    <mergeCell ref="E172:E173"/>
    <mergeCell ref="F172:F173"/>
    <mergeCell ref="G172:G173"/>
    <mergeCell ref="H172:H173"/>
    <mergeCell ref="I172:I173"/>
    <mergeCell ref="J172:J173"/>
    <mergeCell ref="K172:K173"/>
    <mergeCell ref="A168:A169"/>
    <mergeCell ref="B168:B169"/>
    <mergeCell ref="C168:C169"/>
    <mergeCell ref="D168:D169"/>
    <mergeCell ref="E168:E169"/>
    <mergeCell ref="F168:F169"/>
    <mergeCell ref="G168:G169"/>
    <mergeCell ref="H168:H169"/>
    <mergeCell ref="I168:I169"/>
    <mergeCell ref="A174:A175"/>
    <mergeCell ref="B174:B175"/>
    <mergeCell ref="C174:C175"/>
    <mergeCell ref="D174:D175"/>
    <mergeCell ref="G174:G175"/>
    <mergeCell ref="H174:H175"/>
    <mergeCell ref="I174:I175"/>
    <mergeCell ref="J174:J175"/>
    <mergeCell ref="K174:K175"/>
    <mergeCell ref="F174:F175"/>
    <mergeCell ref="A181:A183"/>
    <mergeCell ref="B181:B183"/>
    <mergeCell ref="C181:C183"/>
    <mergeCell ref="D181:D183"/>
    <mergeCell ref="G181:G183"/>
    <mergeCell ref="H181:H183"/>
    <mergeCell ref="I181:I183"/>
    <mergeCell ref="J181:J183"/>
    <mergeCell ref="K181:K183"/>
    <mergeCell ref="E182:E183"/>
    <mergeCell ref="F182:F183"/>
    <mergeCell ref="J184:J186"/>
    <mergeCell ref="K184:K186"/>
    <mergeCell ref="E185:E186"/>
    <mergeCell ref="F185:F186"/>
    <mergeCell ref="G176:K176"/>
    <mergeCell ref="D177:K177"/>
    <mergeCell ref="D179:E179"/>
    <mergeCell ref="G179:K179"/>
    <mergeCell ref="C180:K180"/>
    <mergeCell ref="E191:E192"/>
    <mergeCell ref="F191:F192"/>
    <mergeCell ref="A184:A186"/>
    <mergeCell ref="B184:B186"/>
    <mergeCell ref="C184:C186"/>
    <mergeCell ref="D184:D186"/>
    <mergeCell ref="G184:G186"/>
    <mergeCell ref="H184:H186"/>
    <mergeCell ref="I184:I186"/>
    <mergeCell ref="H187:H189"/>
    <mergeCell ref="I193:I195"/>
    <mergeCell ref="J193:J195"/>
    <mergeCell ref="K193:K195"/>
    <mergeCell ref="E194:E195"/>
    <mergeCell ref="F194:F195"/>
    <mergeCell ref="A187:A189"/>
    <mergeCell ref="B187:B189"/>
    <mergeCell ref="C187:C189"/>
    <mergeCell ref="D187:D189"/>
    <mergeCell ref="G187:G189"/>
    <mergeCell ref="I187:I189"/>
    <mergeCell ref="J187:J189"/>
    <mergeCell ref="K187:K189"/>
    <mergeCell ref="E188:E189"/>
    <mergeCell ref="F188:F189"/>
    <mergeCell ref="A190:A192"/>
    <mergeCell ref="B190:B192"/>
    <mergeCell ref="C190:C192"/>
    <mergeCell ref="D190:D192"/>
    <mergeCell ref="G190:G192"/>
    <mergeCell ref="H190:H192"/>
    <mergeCell ref="I190:I192"/>
    <mergeCell ref="J190:J192"/>
    <mergeCell ref="K190:K192"/>
    <mergeCell ref="G199:K199"/>
    <mergeCell ref="B200:E200"/>
    <mergeCell ref="G200:K200"/>
    <mergeCell ref="B201:K201"/>
    <mergeCell ref="C202:K202"/>
    <mergeCell ref="D203:K203"/>
    <mergeCell ref="A204:A205"/>
    <mergeCell ref="B204:B205"/>
    <mergeCell ref="C204:C205"/>
    <mergeCell ref="K250:K252"/>
    <mergeCell ref="A245:A246"/>
    <mergeCell ref="B245:B246"/>
    <mergeCell ref="C245:C246"/>
    <mergeCell ref="D245:D246"/>
    <mergeCell ref="A234:A236"/>
    <mergeCell ref="B234:B236"/>
    <mergeCell ref="C234:C236"/>
    <mergeCell ref="D234:D236"/>
    <mergeCell ref="E234:E236"/>
    <mergeCell ref="F234:F236"/>
    <mergeCell ref="G234:G236"/>
    <mergeCell ref="H234:H236"/>
    <mergeCell ref="I234:I236"/>
    <mergeCell ref="C241:K241"/>
    <mergeCell ref="E242:E244"/>
    <mergeCell ref="F242:F244"/>
    <mergeCell ref="A237:A239"/>
    <mergeCell ref="E245:E246"/>
    <mergeCell ref="F245:F246"/>
    <mergeCell ref="H242:H244"/>
    <mergeCell ref="G242:G244"/>
    <mergeCell ref="C250:C252"/>
    <mergeCell ref="D250:D252"/>
    <mergeCell ref="F259:F260"/>
    <mergeCell ref="H247:H249"/>
    <mergeCell ref="I247:I249"/>
    <mergeCell ref="J247:J249"/>
    <mergeCell ref="K247:K249"/>
    <mergeCell ref="A250:A252"/>
    <mergeCell ref="B250:B252"/>
    <mergeCell ref="J261:J262"/>
    <mergeCell ref="K261:K262"/>
    <mergeCell ref="A261:A262"/>
    <mergeCell ref="B261:B262"/>
    <mergeCell ref="C261:C262"/>
    <mergeCell ref="D261:D262"/>
    <mergeCell ref="E261:E262"/>
    <mergeCell ref="F261:F262"/>
    <mergeCell ref="G261:G262"/>
    <mergeCell ref="H261:H262"/>
    <mergeCell ref="I261:I262"/>
    <mergeCell ref="E250:E252"/>
    <mergeCell ref="F250:F252"/>
    <mergeCell ref="G250:G252"/>
    <mergeCell ref="H250:H252"/>
    <mergeCell ref="I250:I252"/>
    <mergeCell ref="J250:J252"/>
    <mergeCell ref="K268:K270"/>
    <mergeCell ref="A275:A276"/>
    <mergeCell ref="B275:B276"/>
    <mergeCell ref="C275:C276"/>
    <mergeCell ref="D275:D276"/>
    <mergeCell ref="E275:E276"/>
    <mergeCell ref="F275:F276"/>
    <mergeCell ref="G275:G276"/>
    <mergeCell ref="H275:H276"/>
    <mergeCell ref="I275:I276"/>
    <mergeCell ref="J275:J276"/>
    <mergeCell ref="K275:K276"/>
    <mergeCell ref="H268:H270"/>
    <mergeCell ref="I268:I270"/>
    <mergeCell ref="J268:J270"/>
    <mergeCell ref="K263:K264"/>
    <mergeCell ref="J277:J278"/>
    <mergeCell ref="K277:K278"/>
    <mergeCell ref="A287:A290"/>
    <mergeCell ref="B287:B290"/>
    <mergeCell ref="C287:C290"/>
    <mergeCell ref="D287:D290"/>
    <mergeCell ref="G287:G290"/>
    <mergeCell ref="H287:H290"/>
    <mergeCell ref="I287:I290"/>
    <mergeCell ref="J287:J290"/>
    <mergeCell ref="K287:K290"/>
    <mergeCell ref="F287:F288"/>
    <mergeCell ref="F289:F290"/>
    <mergeCell ref="E287:E288"/>
    <mergeCell ref="E289:E290"/>
    <mergeCell ref="A277:A278"/>
    <mergeCell ref="B277:B278"/>
    <mergeCell ref="C277:C278"/>
    <mergeCell ref="D277:D278"/>
    <mergeCell ref="E277:E278"/>
    <mergeCell ref="F277:F278"/>
    <mergeCell ref="G277:G278"/>
    <mergeCell ref="H277:H278"/>
    <mergeCell ref="I277:I278"/>
    <mergeCell ref="A291:A294"/>
    <mergeCell ref="B291:B294"/>
    <mergeCell ref="C291:C294"/>
    <mergeCell ref="D291:D294"/>
    <mergeCell ref="G291:G294"/>
    <mergeCell ref="H291:H294"/>
    <mergeCell ref="I291:I294"/>
    <mergeCell ref="J291:J294"/>
    <mergeCell ref="G282:K282"/>
    <mergeCell ref="B279:B281"/>
    <mergeCell ref="C279:C281"/>
    <mergeCell ref="K291:K294"/>
    <mergeCell ref="E293:E294"/>
    <mergeCell ref="F293:F294"/>
    <mergeCell ref="C296:K296"/>
    <mergeCell ref="A297:A300"/>
    <mergeCell ref="B297:B300"/>
    <mergeCell ref="C297:C300"/>
    <mergeCell ref="D297:D300"/>
    <mergeCell ref="E297:E300"/>
    <mergeCell ref="F297:F300"/>
    <mergeCell ref="G297:G300"/>
    <mergeCell ref="H297:H300"/>
    <mergeCell ref="I297:I300"/>
    <mergeCell ref="J297:J300"/>
    <mergeCell ref="K297:K300"/>
    <mergeCell ref="A301:A304"/>
    <mergeCell ref="B301:B304"/>
    <mergeCell ref="C301:C304"/>
    <mergeCell ref="D301:D304"/>
    <mergeCell ref="G301:G304"/>
    <mergeCell ref="H301:H304"/>
    <mergeCell ref="I301:I304"/>
    <mergeCell ref="J301:J304"/>
    <mergeCell ref="K301:K304"/>
    <mergeCell ref="E303:E304"/>
    <mergeCell ref="F303:F304"/>
    <mergeCell ref="A305:A308"/>
    <mergeCell ref="B305:B308"/>
    <mergeCell ref="C305:C308"/>
    <mergeCell ref="D305:D308"/>
    <mergeCell ref="G305:G308"/>
    <mergeCell ref="H305:H308"/>
    <mergeCell ref="I305:I308"/>
    <mergeCell ref="J305:J308"/>
    <mergeCell ref="K305:K308"/>
    <mergeCell ref="E307:E308"/>
    <mergeCell ref="F307:F308"/>
    <mergeCell ref="A309:A312"/>
    <mergeCell ref="B309:B312"/>
    <mergeCell ref="C309:C312"/>
    <mergeCell ref="D309:D312"/>
    <mergeCell ref="G309:G312"/>
    <mergeCell ref="H309:H312"/>
    <mergeCell ref="I309:I312"/>
    <mergeCell ref="J309:J312"/>
    <mergeCell ref="K309:K312"/>
    <mergeCell ref="E311:E312"/>
    <mergeCell ref="F311:F312"/>
    <mergeCell ref="J313:J315"/>
    <mergeCell ref="K313:K315"/>
    <mergeCell ref="A316:A319"/>
    <mergeCell ref="B316:B319"/>
    <mergeCell ref="C316:C319"/>
    <mergeCell ref="D316:D319"/>
    <mergeCell ref="G316:G319"/>
    <mergeCell ref="H316:H319"/>
    <mergeCell ref="I316:I319"/>
    <mergeCell ref="J316:J319"/>
    <mergeCell ref="K316:K319"/>
    <mergeCell ref="E317:E319"/>
    <mergeCell ref="F317:F319"/>
    <mergeCell ref="A313:A315"/>
    <mergeCell ref="B313:B315"/>
    <mergeCell ref="C313:C315"/>
    <mergeCell ref="D313:D315"/>
    <mergeCell ref="E313:E315"/>
    <mergeCell ref="F313:F315"/>
    <mergeCell ref="G313:G315"/>
    <mergeCell ref="H313:H315"/>
    <mergeCell ref="I313:I315"/>
    <mergeCell ref="A320:A322"/>
    <mergeCell ref="B320:B322"/>
    <mergeCell ref="C320:C322"/>
    <mergeCell ref="D320:D322"/>
    <mergeCell ref="G320:G322"/>
    <mergeCell ref="H320:H322"/>
    <mergeCell ref="I320:I322"/>
    <mergeCell ref="J320:J322"/>
    <mergeCell ref="K320:K322"/>
    <mergeCell ref="F321:F322"/>
    <mergeCell ref="E321:E322"/>
    <mergeCell ref="B324:K324"/>
    <mergeCell ref="A325:A329"/>
    <mergeCell ref="B325:B329"/>
    <mergeCell ref="C325:C329"/>
    <mergeCell ref="D325:D329"/>
    <mergeCell ref="G325:G329"/>
    <mergeCell ref="H325:H329"/>
    <mergeCell ref="I325:I329"/>
    <mergeCell ref="J325:J329"/>
    <mergeCell ref="K325:K329"/>
    <mergeCell ref="E328:E329"/>
    <mergeCell ref="F328:F329"/>
    <mergeCell ref="A330:A334"/>
    <mergeCell ref="B330:B334"/>
    <mergeCell ref="C330:C334"/>
    <mergeCell ref="D330:D334"/>
    <mergeCell ref="G330:G334"/>
    <mergeCell ref="H330:H334"/>
    <mergeCell ref="I330:I334"/>
    <mergeCell ref="J330:J334"/>
    <mergeCell ref="K330:K334"/>
    <mergeCell ref="E333:E334"/>
    <mergeCell ref="F333:F334"/>
    <mergeCell ref="A335:A339"/>
    <mergeCell ref="B335:B339"/>
    <mergeCell ref="C335:C339"/>
    <mergeCell ref="D335:D339"/>
    <mergeCell ref="G335:G339"/>
    <mergeCell ref="H335:H339"/>
    <mergeCell ref="I335:I339"/>
    <mergeCell ref="J335:J339"/>
    <mergeCell ref="K335:K339"/>
    <mergeCell ref="E337:E339"/>
    <mergeCell ref="F337:F339"/>
    <mergeCell ref="A340:A344"/>
    <mergeCell ref="B340:B344"/>
    <mergeCell ref="C340:C344"/>
    <mergeCell ref="D340:D344"/>
    <mergeCell ref="G340:G344"/>
    <mergeCell ref="H340:H344"/>
    <mergeCell ref="I340:I344"/>
    <mergeCell ref="J340:J344"/>
    <mergeCell ref="K340:K344"/>
    <mergeCell ref="E343:E344"/>
    <mergeCell ref="F343:F344"/>
    <mergeCell ref="A345:A349"/>
    <mergeCell ref="B345:B349"/>
    <mergeCell ref="C345:C349"/>
    <mergeCell ref="D345:D349"/>
    <mergeCell ref="E345:E346"/>
    <mergeCell ref="F345:F346"/>
    <mergeCell ref="G345:G349"/>
    <mergeCell ref="H345:H349"/>
    <mergeCell ref="I345:I349"/>
    <mergeCell ref="J345:J349"/>
    <mergeCell ref="K345:K349"/>
    <mergeCell ref="E348:E349"/>
    <mergeCell ref="F348:F349"/>
    <mergeCell ref="E356:E357"/>
    <mergeCell ref="F356:F357"/>
    <mergeCell ref="E359:E361"/>
    <mergeCell ref="F359:F361"/>
    <mergeCell ref="A350:A352"/>
    <mergeCell ref="B350:B352"/>
    <mergeCell ref="C350:C352"/>
    <mergeCell ref="D350:D352"/>
    <mergeCell ref="G350:G352"/>
    <mergeCell ref="H350:H352"/>
    <mergeCell ref="I350:I352"/>
    <mergeCell ref="J350:J352"/>
    <mergeCell ref="K350:K352"/>
    <mergeCell ref="E351:E352"/>
    <mergeCell ref="F351:F352"/>
    <mergeCell ref="A353:A355"/>
    <mergeCell ref="B353:B355"/>
    <mergeCell ref="C353:C355"/>
    <mergeCell ref="D353:D355"/>
    <mergeCell ref="E353:E355"/>
    <mergeCell ref="F353:F355"/>
    <mergeCell ref="G353:G355"/>
    <mergeCell ref="H353:H355"/>
    <mergeCell ref="I353:I355"/>
    <mergeCell ref="J353:J355"/>
    <mergeCell ref="K353:K355"/>
    <mergeCell ref="A356:A358"/>
    <mergeCell ref="B356:B358"/>
    <mergeCell ref="C356:C358"/>
    <mergeCell ref="D356:D358"/>
    <mergeCell ref="G356:G358"/>
    <mergeCell ref="H356:H358"/>
    <mergeCell ref="I356:I358"/>
    <mergeCell ref="J356:J358"/>
    <mergeCell ref="K356:K358"/>
    <mergeCell ref="A359:A361"/>
    <mergeCell ref="B359:B361"/>
    <mergeCell ref="C359:C361"/>
    <mergeCell ref="D359:D361"/>
    <mergeCell ref="G359:G361"/>
    <mergeCell ref="H359:H361"/>
    <mergeCell ref="I359:I361"/>
    <mergeCell ref="J359:J361"/>
    <mergeCell ref="K359:K361"/>
    <mergeCell ref="A362:A364"/>
    <mergeCell ref="B362:B364"/>
    <mergeCell ref="C362:C364"/>
    <mergeCell ref="D362:D364"/>
    <mergeCell ref="G362:G364"/>
    <mergeCell ref="H362:H364"/>
    <mergeCell ref="I362:I364"/>
    <mergeCell ref="J362:J364"/>
    <mergeCell ref="K362:K364"/>
    <mergeCell ref="E363:E364"/>
    <mergeCell ref="F363:F364"/>
    <mergeCell ref="B366:K366"/>
    <mergeCell ref="A367:A369"/>
    <mergeCell ref="B367:B369"/>
    <mergeCell ref="C367:C369"/>
    <mergeCell ref="D367:D369"/>
    <mergeCell ref="G367:G369"/>
    <mergeCell ref="H367:H369"/>
    <mergeCell ref="I367:I369"/>
    <mergeCell ref="J367:J369"/>
    <mergeCell ref="K367:K369"/>
    <mergeCell ref="E368:E369"/>
    <mergeCell ref="F368:F369"/>
    <mergeCell ref="E371:E372"/>
    <mergeCell ref="F371:F372"/>
    <mergeCell ref="K374:K376"/>
    <mergeCell ref="A381:E381"/>
    <mergeCell ref="G382:K382"/>
    <mergeCell ref="A382:E382"/>
    <mergeCell ref="H374:H376"/>
    <mergeCell ref="I374:I376"/>
    <mergeCell ref="J374:J376"/>
    <mergeCell ref="E375:E376"/>
    <mergeCell ref="F375:F376"/>
    <mergeCell ref="A370:A373"/>
    <mergeCell ref="B370:B373"/>
    <mergeCell ref="C370:C373"/>
    <mergeCell ref="D370:D373"/>
    <mergeCell ref="G370:G373"/>
    <mergeCell ref="H370:H373"/>
    <mergeCell ref="I370:I373"/>
    <mergeCell ref="J370:J373"/>
    <mergeCell ref="K370:K373"/>
    <mergeCell ref="A377:A380"/>
    <mergeCell ref="B377:B380"/>
    <mergeCell ref="C377:C380"/>
    <mergeCell ref="D377:D380"/>
    <mergeCell ref="A397:J399"/>
    <mergeCell ref="A374:A376"/>
    <mergeCell ref="B374:B376"/>
    <mergeCell ref="C374:C376"/>
    <mergeCell ref="D374:D376"/>
    <mergeCell ref="G374:G376"/>
    <mergeCell ref="G377:G380"/>
    <mergeCell ref="H377:H380"/>
    <mergeCell ref="I377:I380"/>
    <mergeCell ref="J377:J380"/>
    <mergeCell ref="G381:K381"/>
    <mergeCell ref="A383:E383"/>
    <mergeCell ref="G383:K383"/>
    <mergeCell ref="A385:J396"/>
    <mergeCell ref="K377:K380"/>
  </mergeCells>
  <phoneticPr fontId="22" type="noConversion"/>
  <pageMargins left="0.55118110236220474" right="0.55118110236220474" top="0.59055118110236227" bottom="0.55118110236220474" header="0" footer="0"/>
  <pageSetup paperSize="9" orientation="landscape" r:id="rId1"/>
  <headerFooter differentFirst="1" alignWithMargins="0">
    <oddHeader>&amp;C&amp;P</oddHeader>
  </headerFooter>
</worksheet>
</file>

<file path=xl/worksheets/sheet2.xml><?xml version="1.0" encoding="utf-8"?>
<worksheet xmlns="http://schemas.openxmlformats.org/spreadsheetml/2006/main" xmlns:r="http://schemas.openxmlformats.org/officeDocument/2006/relationships">
  <dimension ref="A1:AE142"/>
  <sheetViews>
    <sheetView topLeftCell="A73" workbookViewId="0">
      <selection activeCell="D92" sqref="D92:D93"/>
    </sheetView>
  </sheetViews>
  <sheetFormatPr defaultRowHeight="12.75"/>
  <cols>
    <col min="1" max="1" width="3.140625" customWidth="1"/>
    <col min="2" max="3" width="3.7109375" customWidth="1"/>
    <col min="4" max="4" width="70.85546875" customWidth="1"/>
    <col min="5" max="5" width="4.42578125" customWidth="1"/>
    <col min="6" max="6" width="3.5703125" customWidth="1"/>
    <col min="7" max="7" width="4.140625" customWidth="1"/>
    <col min="8" max="8" width="5.85546875" customWidth="1"/>
    <col min="10" max="10" width="7.85546875" customWidth="1"/>
    <col min="11" max="11" width="7.28515625" customWidth="1"/>
    <col min="12" max="12" width="5.5703125" customWidth="1"/>
    <col min="14" max="14" width="7.28515625" customWidth="1"/>
    <col min="15" max="15" width="7" customWidth="1"/>
    <col min="16" max="16" width="5.42578125" customWidth="1"/>
  </cols>
  <sheetData>
    <row r="1" spans="1:16" ht="13.5" thickBot="1">
      <c r="A1" s="5"/>
      <c r="B1" s="5"/>
      <c r="C1" s="5"/>
      <c r="D1" s="6"/>
      <c r="E1" s="5"/>
      <c r="F1" s="5"/>
      <c r="G1" s="5"/>
      <c r="H1" s="5"/>
      <c r="I1" s="5"/>
      <c r="J1" s="5"/>
      <c r="K1" s="5"/>
      <c r="L1" s="5"/>
      <c r="M1" s="5"/>
      <c r="N1" s="5"/>
      <c r="O1" s="5"/>
      <c r="P1" s="5"/>
    </row>
    <row r="2" spans="1:16" ht="12.75" customHeight="1">
      <c r="A2" s="845" t="s">
        <v>1</v>
      </c>
      <c r="B2" s="847" t="s">
        <v>2</v>
      </c>
      <c r="C2" s="847" t="s">
        <v>3</v>
      </c>
      <c r="D2" s="850" t="s">
        <v>18</v>
      </c>
      <c r="E2" s="832" t="s">
        <v>4</v>
      </c>
      <c r="F2" s="834" t="s">
        <v>21</v>
      </c>
      <c r="G2" s="852" t="s">
        <v>5</v>
      </c>
      <c r="H2" s="825" t="s">
        <v>6</v>
      </c>
      <c r="I2" s="827" t="s">
        <v>25</v>
      </c>
      <c r="J2" s="828"/>
      <c r="K2" s="828"/>
      <c r="L2" s="829"/>
      <c r="M2" s="827" t="s">
        <v>26</v>
      </c>
      <c r="N2" s="828"/>
      <c r="O2" s="828"/>
      <c r="P2" s="829"/>
    </row>
    <row r="3" spans="1:16" ht="12.75" customHeight="1">
      <c r="A3" s="846"/>
      <c r="B3" s="848"/>
      <c r="C3" s="848"/>
      <c r="D3" s="851"/>
      <c r="E3" s="833"/>
      <c r="F3" s="835"/>
      <c r="G3" s="853"/>
      <c r="H3" s="826"/>
      <c r="I3" s="830" t="s">
        <v>7</v>
      </c>
      <c r="J3" s="824" t="s">
        <v>8</v>
      </c>
      <c r="K3" s="824"/>
      <c r="L3" s="815" t="s">
        <v>20</v>
      </c>
      <c r="M3" s="830" t="s">
        <v>7</v>
      </c>
      <c r="N3" s="824" t="s">
        <v>8</v>
      </c>
      <c r="O3" s="824"/>
      <c r="P3" s="815" t="s">
        <v>20</v>
      </c>
    </row>
    <row r="4" spans="1:16" ht="114.75" customHeight="1" thickBot="1">
      <c r="A4" s="830"/>
      <c r="B4" s="849"/>
      <c r="C4" s="849"/>
      <c r="D4" s="851"/>
      <c r="E4" s="833"/>
      <c r="F4" s="836"/>
      <c r="G4" s="853"/>
      <c r="H4" s="826"/>
      <c r="I4" s="831"/>
      <c r="J4" s="7" t="s">
        <v>7</v>
      </c>
      <c r="K4" s="21" t="s">
        <v>19</v>
      </c>
      <c r="L4" s="816"/>
      <c r="M4" s="831"/>
      <c r="N4" s="7" t="s">
        <v>7</v>
      </c>
      <c r="O4" s="21" t="s">
        <v>19</v>
      </c>
      <c r="P4" s="816"/>
    </row>
    <row r="5" spans="1:16" ht="14.25" customHeight="1" thickBot="1">
      <c r="A5" s="818" t="s">
        <v>132</v>
      </c>
      <c r="B5" s="819"/>
      <c r="C5" s="819"/>
      <c r="D5" s="819"/>
      <c r="E5" s="819"/>
      <c r="F5" s="819"/>
      <c r="G5" s="819"/>
      <c r="H5" s="819"/>
      <c r="I5" s="819"/>
      <c r="J5" s="819"/>
      <c r="K5" s="819"/>
      <c r="L5" s="819"/>
      <c r="M5" s="819"/>
      <c r="N5" s="819"/>
      <c r="O5" s="819"/>
      <c r="P5" s="820"/>
    </row>
    <row r="6" spans="1:16" ht="18" customHeight="1">
      <c r="A6" s="11" t="s">
        <v>9</v>
      </c>
      <c r="B6" s="866" t="s">
        <v>9</v>
      </c>
      <c r="C6" s="859" t="s">
        <v>9</v>
      </c>
      <c r="D6" s="806" t="s">
        <v>123</v>
      </c>
      <c r="E6" s="15" t="s">
        <v>9</v>
      </c>
      <c r="F6" s="13"/>
      <c r="G6" s="40"/>
      <c r="H6" s="839" t="s">
        <v>13</v>
      </c>
      <c r="I6" s="22">
        <v>2078</v>
      </c>
      <c r="J6" s="23">
        <v>2078</v>
      </c>
      <c r="K6" s="23">
        <v>1565.1</v>
      </c>
      <c r="L6" s="117"/>
      <c r="M6" s="22">
        <v>2335.6999999999998</v>
      </c>
      <c r="N6" s="54">
        <v>2335.6999999999998</v>
      </c>
      <c r="O6" s="54">
        <v>1761.9</v>
      </c>
      <c r="P6" s="24"/>
    </row>
    <row r="7" spans="1:16">
      <c r="A7" s="25"/>
      <c r="B7" s="800"/>
      <c r="C7" s="802"/>
      <c r="D7" s="807"/>
      <c r="E7" s="60" t="s">
        <v>10</v>
      </c>
      <c r="F7" s="59"/>
      <c r="G7" s="44"/>
      <c r="H7" s="840"/>
      <c r="I7" s="50">
        <v>1994.7</v>
      </c>
      <c r="J7" s="42">
        <v>1994.7</v>
      </c>
      <c r="K7" s="42">
        <v>1522.9</v>
      </c>
      <c r="L7" s="118"/>
      <c r="M7" s="50">
        <v>2221.5</v>
      </c>
      <c r="N7" s="55">
        <v>2221.5</v>
      </c>
      <c r="O7" s="55">
        <v>1696</v>
      </c>
      <c r="P7" s="37"/>
    </row>
    <row r="8" spans="1:16">
      <c r="A8" s="25"/>
      <c r="B8" s="800"/>
      <c r="C8" s="802"/>
      <c r="D8" s="807"/>
      <c r="E8" s="60" t="s">
        <v>27</v>
      </c>
      <c r="F8" s="59"/>
      <c r="G8" s="44"/>
      <c r="H8" s="840"/>
      <c r="I8" s="50">
        <v>985</v>
      </c>
      <c r="J8" s="42">
        <v>985</v>
      </c>
      <c r="K8" s="42">
        <v>752</v>
      </c>
      <c r="L8" s="118"/>
      <c r="M8" s="50">
        <v>1058.0999999999999</v>
      </c>
      <c r="N8" s="55">
        <v>1058.0999999999999</v>
      </c>
      <c r="O8" s="55">
        <v>807.9</v>
      </c>
      <c r="P8" s="37"/>
    </row>
    <row r="9" spans="1:16">
      <c r="A9" s="25"/>
      <c r="B9" s="800"/>
      <c r="C9" s="802"/>
      <c r="D9" s="807"/>
      <c r="E9" s="60" t="s">
        <v>28</v>
      </c>
      <c r="F9" s="59"/>
      <c r="G9" s="44"/>
      <c r="H9" s="840"/>
      <c r="I9" s="50">
        <v>66.099999999999994</v>
      </c>
      <c r="J9" s="42">
        <v>66.099999999999994</v>
      </c>
      <c r="K9" s="42">
        <v>50.5</v>
      </c>
      <c r="L9" s="118"/>
      <c r="M9" s="50">
        <v>65.8</v>
      </c>
      <c r="N9" s="55">
        <v>65.8</v>
      </c>
      <c r="O9" s="55">
        <v>50.3</v>
      </c>
      <c r="P9" s="37"/>
    </row>
    <row r="10" spans="1:16">
      <c r="A10" s="25"/>
      <c r="B10" s="800"/>
      <c r="C10" s="802"/>
      <c r="D10" s="807"/>
      <c r="E10" s="60" t="s">
        <v>29</v>
      </c>
      <c r="F10" s="59"/>
      <c r="G10" s="44"/>
      <c r="H10" s="840"/>
      <c r="I10" s="50">
        <v>17.299999999999997</v>
      </c>
      <c r="J10" s="42">
        <v>17.299999999999997</v>
      </c>
      <c r="K10" s="42">
        <v>13.2</v>
      </c>
      <c r="L10" s="118"/>
      <c r="M10" s="50">
        <v>45</v>
      </c>
      <c r="N10" s="55">
        <v>45</v>
      </c>
      <c r="O10" s="55">
        <v>34.4</v>
      </c>
      <c r="P10" s="37"/>
    </row>
    <row r="11" spans="1:16">
      <c r="A11" s="25"/>
      <c r="B11" s="800"/>
      <c r="C11" s="802"/>
      <c r="D11" s="807"/>
      <c r="E11" s="60" t="s">
        <v>23</v>
      </c>
      <c r="F11" s="59"/>
      <c r="G11" s="44"/>
      <c r="H11" s="840"/>
      <c r="I11" s="50">
        <v>185.5</v>
      </c>
      <c r="J11" s="42">
        <v>185.5</v>
      </c>
      <c r="K11" s="42">
        <v>141.6</v>
      </c>
      <c r="L11" s="118"/>
      <c r="M11" s="50">
        <v>227.7</v>
      </c>
      <c r="N11" s="55">
        <v>227.7</v>
      </c>
      <c r="O11" s="55">
        <v>173.8</v>
      </c>
      <c r="P11" s="37"/>
    </row>
    <row r="12" spans="1:16">
      <c r="A12" s="25"/>
      <c r="B12" s="800"/>
      <c r="C12" s="802"/>
      <c r="D12" s="807"/>
      <c r="E12" s="60" t="s">
        <v>30</v>
      </c>
      <c r="F12" s="59"/>
      <c r="G12" s="44"/>
      <c r="H12" s="840"/>
      <c r="I12" s="50">
        <v>221.2</v>
      </c>
      <c r="J12" s="42">
        <v>221.2</v>
      </c>
      <c r="K12" s="42">
        <v>168.9</v>
      </c>
      <c r="L12" s="118"/>
      <c r="M12" s="50">
        <v>241.8</v>
      </c>
      <c r="N12" s="55">
        <v>241.8</v>
      </c>
      <c r="O12" s="55">
        <v>184.6</v>
      </c>
      <c r="P12" s="37"/>
    </row>
    <row r="13" spans="1:16">
      <c r="A13" s="25"/>
      <c r="B13" s="800"/>
      <c r="C13" s="802"/>
      <c r="D13" s="807"/>
      <c r="E13" s="60" t="s">
        <v>31</v>
      </c>
      <c r="F13" s="59"/>
      <c r="G13" s="44"/>
      <c r="H13" s="840"/>
      <c r="I13" s="50">
        <v>1214.0999999999999</v>
      </c>
      <c r="J13" s="42">
        <v>1214.0999999999999</v>
      </c>
      <c r="K13" s="42">
        <v>926.9</v>
      </c>
      <c r="L13" s="118"/>
      <c r="M13" s="50">
        <v>1325.7</v>
      </c>
      <c r="N13" s="55">
        <v>1325.7</v>
      </c>
      <c r="O13" s="55">
        <v>1012.2</v>
      </c>
      <c r="P13" s="37"/>
    </row>
    <row r="14" spans="1:16">
      <c r="A14" s="25"/>
      <c r="B14" s="800"/>
      <c r="C14" s="802"/>
      <c r="D14" s="807"/>
      <c r="E14" s="60" t="s">
        <v>32</v>
      </c>
      <c r="F14" s="59"/>
      <c r="G14" s="44"/>
      <c r="H14" s="840"/>
      <c r="I14" s="50">
        <v>190.2</v>
      </c>
      <c r="J14" s="42">
        <v>190.2</v>
      </c>
      <c r="K14" s="42">
        <v>145.19999999999999</v>
      </c>
      <c r="L14" s="118"/>
      <c r="M14" s="50">
        <v>203.7</v>
      </c>
      <c r="N14" s="55">
        <v>203.7</v>
      </c>
      <c r="O14" s="55">
        <v>155.5</v>
      </c>
      <c r="P14" s="37"/>
    </row>
    <row r="15" spans="1:16">
      <c r="A15" s="25"/>
      <c r="B15" s="800"/>
      <c r="C15" s="802"/>
      <c r="D15" s="807"/>
      <c r="E15" s="60" t="s">
        <v>33</v>
      </c>
      <c r="F15" s="59"/>
      <c r="G15" s="44"/>
      <c r="H15" s="840"/>
      <c r="I15" s="50">
        <v>159.30000000000001</v>
      </c>
      <c r="J15" s="42">
        <v>159.30000000000001</v>
      </c>
      <c r="K15" s="42">
        <v>121.6</v>
      </c>
      <c r="L15" s="118"/>
      <c r="M15" s="50">
        <v>151.30000000000001</v>
      </c>
      <c r="N15" s="55">
        <v>151.30000000000001</v>
      </c>
      <c r="O15" s="55">
        <v>115.5</v>
      </c>
      <c r="P15" s="37"/>
    </row>
    <row r="16" spans="1:16">
      <c r="A16" s="25"/>
      <c r="B16" s="800"/>
      <c r="C16" s="802"/>
      <c r="D16" s="807"/>
      <c r="E16" s="60" t="s">
        <v>34</v>
      </c>
      <c r="F16" s="59"/>
      <c r="G16" s="44"/>
      <c r="H16" s="840"/>
      <c r="I16" s="50">
        <v>1218.4000000000001</v>
      </c>
      <c r="J16" s="42">
        <v>1218.4000000000001</v>
      </c>
      <c r="K16" s="42">
        <v>930.2</v>
      </c>
      <c r="L16" s="118"/>
      <c r="M16" s="50">
        <v>1274.8</v>
      </c>
      <c r="N16" s="55">
        <v>1274.8</v>
      </c>
      <c r="O16" s="55">
        <v>973.3</v>
      </c>
      <c r="P16" s="37"/>
    </row>
    <row r="17" spans="1:16">
      <c r="A17" s="25"/>
      <c r="B17" s="800"/>
      <c r="C17" s="802"/>
      <c r="D17" s="807"/>
      <c r="E17" s="60" t="s">
        <v>35</v>
      </c>
      <c r="F17" s="59"/>
      <c r="G17" s="44"/>
      <c r="H17" s="840"/>
      <c r="I17" s="50">
        <v>200.7</v>
      </c>
      <c r="J17" s="42">
        <v>200.7</v>
      </c>
      <c r="K17" s="42">
        <v>153.19999999999999</v>
      </c>
      <c r="L17" s="118"/>
      <c r="M17" s="50">
        <v>224.7</v>
      </c>
      <c r="N17" s="55">
        <v>224.7</v>
      </c>
      <c r="O17" s="55">
        <v>171.5</v>
      </c>
      <c r="P17" s="37"/>
    </row>
    <row r="18" spans="1:16">
      <c r="A18" s="25"/>
      <c r="B18" s="800"/>
      <c r="C18" s="802"/>
      <c r="D18" s="807"/>
      <c r="E18" s="60" t="s">
        <v>36</v>
      </c>
      <c r="F18" s="59"/>
      <c r="G18" s="44"/>
      <c r="H18" s="840"/>
      <c r="I18" s="50">
        <v>165.4</v>
      </c>
      <c r="J18" s="42">
        <v>165.4</v>
      </c>
      <c r="K18" s="42">
        <v>126.3</v>
      </c>
      <c r="L18" s="118"/>
      <c r="M18" s="50">
        <v>161.19999999999999</v>
      </c>
      <c r="N18" s="55">
        <v>161.19999999999999</v>
      </c>
      <c r="O18" s="55">
        <v>123.1</v>
      </c>
      <c r="P18" s="37"/>
    </row>
    <row r="19" spans="1:16">
      <c r="A19" s="25"/>
      <c r="B19" s="800"/>
      <c r="C19" s="802"/>
      <c r="D19" s="807"/>
      <c r="E19" s="60" t="s">
        <v>37</v>
      </c>
      <c r="F19" s="59"/>
      <c r="G19" s="44"/>
      <c r="H19" s="840"/>
      <c r="I19" s="50">
        <v>185.3</v>
      </c>
      <c r="J19" s="42">
        <v>185.3</v>
      </c>
      <c r="K19" s="42">
        <v>141.5</v>
      </c>
      <c r="L19" s="118"/>
      <c r="M19" s="50">
        <v>198.9</v>
      </c>
      <c r="N19" s="55">
        <v>198.9</v>
      </c>
      <c r="O19" s="55">
        <v>151.80000000000001</v>
      </c>
      <c r="P19" s="37"/>
    </row>
    <row r="20" spans="1:16">
      <c r="A20" s="25"/>
      <c r="B20" s="800"/>
      <c r="C20" s="802"/>
      <c r="D20" s="807"/>
      <c r="E20" s="60" t="s">
        <v>38</v>
      </c>
      <c r="F20" s="59"/>
      <c r="G20" s="44"/>
      <c r="H20" s="840"/>
      <c r="I20" s="50">
        <v>876.8</v>
      </c>
      <c r="J20" s="42">
        <v>876.8</v>
      </c>
      <c r="K20" s="42">
        <v>669.4</v>
      </c>
      <c r="L20" s="118"/>
      <c r="M20" s="50">
        <v>944.4</v>
      </c>
      <c r="N20" s="55">
        <v>944.4</v>
      </c>
      <c r="O20" s="55">
        <v>721</v>
      </c>
      <c r="P20" s="37"/>
    </row>
    <row r="21" spans="1:16">
      <c r="A21" s="25"/>
      <c r="B21" s="800"/>
      <c r="C21" s="802"/>
      <c r="D21" s="807"/>
      <c r="E21" s="60" t="s">
        <v>39</v>
      </c>
      <c r="F21" s="59"/>
      <c r="G21" s="44"/>
      <c r="H21" s="840"/>
      <c r="I21" s="50">
        <v>504.5</v>
      </c>
      <c r="J21" s="42">
        <v>504.5</v>
      </c>
      <c r="K21" s="42">
        <v>385.2</v>
      </c>
      <c r="L21" s="118"/>
      <c r="M21" s="50">
        <v>542.9</v>
      </c>
      <c r="N21" s="55">
        <v>542.9</v>
      </c>
      <c r="O21" s="55">
        <v>414.5</v>
      </c>
      <c r="P21" s="37"/>
    </row>
    <row r="22" spans="1:16">
      <c r="A22" s="25"/>
      <c r="B22" s="800"/>
      <c r="C22" s="802"/>
      <c r="D22" s="807"/>
      <c r="E22" s="60" t="s">
        <v>40</v>
      </c>
      <c r="F22" s="59"/>
      <c r="G22" s="44"/>
      <c r="H22" s="840"/>
      <c r="I22" s="50">
        <v>218.60000000000002</v>
      </c>
      <c r="J22" s="42">
        <v>218.60000000000002</v>
      </c>
      <c r="K22" s="42">
        <v>161.30000000000001</v>
      </c>
      <c r="L22" s="118"/>
      <c r="M22" s="50">
        <v>290.3</v>
      </c>
      <c r="N22" s="55">
        <v>290.3</v>
      </c>
      <c r="O22" s="55">
        <v>221.7</v>
      </c>
      <c r="P22" s="37"/>
    </row>
    <row r="23" spans="1:16">
      <c r="A23" s="25"/>
      <c r="B23" s="800"/>
      <c r="C23" s="802"/>
      <c r="D23" s="807"/>
      <c r="E23" s="60" t="s">
        <v>41</v>
      </c>
      <c r="F23" s="59"/>
      <c r="G23" s="44"/>
      <c r="H23" s="840"/>
      <c r="I23" s="50">
        <v>49.900000000000006</v>
      </c>
      <c r="J23" s="42">
        <v>49.900000000000006</v>
      </c>
      <c r="K23" s="42">
        <v>38.1</v>
      </c>
      <c r="L23" s="118"/>
      <c r="M23" s="50">
        <v>49.9</v>
      </c>
      <c r="N23" s="55">
        <v>49.9</v>
      </c>
      <c r="O23" s="55">
        <v>38.1</v>
      </c>
      <c r="P23" s="37"/>
    </row>
    <row r="24" spans="1:16" ht="13.5" thickBot="1">
      <c r="A24" s="25"/>
      <c r="B24" s="800"/>
      <c r="C24" s="802"/>
      <c r="D24" s="808"/>
      <c r="E24" s="60" t="s">
        <v>42</v>
      </c>
      <c r="F24" s="59"/>
      <c r="G24" s="45"/>
      <c r="H24" s="841"/>
      <c r="I24" s="51">
        <v>21.2</v>
      </c>
      <c r="J24" s="46">
        <v>21.2</v>
      </c>
      <c r="K24" s="46">
        <v>16.2</v>
      </c>
      <c r="L24" s="119"/>
      <c r="M24" s="51">
        <v>21.1</v>
      </c>
      <c r="N24" s="56">
        <v>21.1</v>
      </c>
      <c r="O24" s="56">
        <v>16.100000000000001</v>
      </c>
      <c r="P24" s="47"/>
    </row>
    <row r="25" spans="1:16" ht="13.5" thickBot="1">
      <c r="A25" s="25"/>
      <c r="B25" s="800"/>
      <c r="C25" s="802"/>
      <c r="D25" s="10"/>
      <c r="E25" s="15" t="s">
        <v>43</v>
      </c>
      <c r="F25" s="13"/>
      <c r="G25" s="49"/>
      <c r="H25" s="68" t="s">
        <v>44</v>
      </c>
      <c r="I25" s="18">
        <v>40.4</v>
      </c>
      <c r="J25" s="52">
        <v>40.4</v>
      </c>
      <c r="K25" s="52">
        <v>0</v>
      </c>
      <c r="L25" s="120">
        <v>0</v>
      </c>
      <c r="M25" s="18">
        <v>40.4</v>
      </c>
      <c r="N25" s="52">
        <v>40.4</v>
      </c>
      <c r="O25" s="52">
        <v>0</v>
      </c>
      <c r="P25" s="53">
        <v>0</v>
      </c>
    </row>
    <row r="26" spans="1:16" ht="15" customHeight="1" thickBot="1">
      <c r="A26" s="26"/>
      <c r="B26" s="801"/>
      <c r="C26" s="803"/>
      <c r="D26" s="48"/>
      <c r="E26" s="16"/>
      <c r="F26" s="14"/>
      <c r="G26" s="27"/>
      <c r="H26" s="20" t="s">
        <v>14</v>
      </c>
      <c r="I26" s="19">
        <v>10592.599999999999</v>
      </c>
      <c r="J26" s="19">
        <v>10592.599999999999</v>
      </c>
      <c r="K26" s="19">
        <v>8029.2999999999993</v>
      </c>
      <c r="L26" s="121">
        <v>0</v>
      </c>
      <c r="M26" s="19">
        <v>11624.899999999998</v>
      </c>
      <c r="N26" s="19">
        <v>11624.899999999998</v>
      </c>
      <c r="O26" s="19">
        <v>8823.2000000000025</v>
      </c>
      <c r="P26" s="61">
        <v>0</v>
      </c>
    </row>
    <row r="27" spans="1:16" ht="15" customHeight="1" thickBot="1">
      <c r="A27" s="821" t="s">
        <v>128</v>
      </c>
      <c r="B27" s="822"/>
      <c r="C27" s="822"/>
      <c r="D27" s="822"/>
      <c r="E27" s="822"/>
      <c r="F27" s="822"/>
      <c r="G27" s="822"/>
      <c r="H27" s="822"/>
      <c r="I27" s="822"/>
      <c r="J27" s="822"/>
      <c r="K27" s="822"/>
      <c r="L27" s="822"/>
      <c r="M27" s="822"/>
      <c r="N27" s="822"/>
      <c r="O27" s="822"/>
      <c r="P27" s="823"/>
    </row>
    <row r="28" spans="1:16" ht="12" customHeight="1">
      <c r="A28" s="798" t="s">
        <v>9</v>
      </c>
      <c r="B28" s="800" t="s">
        <v>9</v>
      </c>
      <c r="C28" s="802" t="s">
        <v>10</v>
      </c>
      <c r="D28" s="804" t="s">
        <v>45</v>
      </c>
      <c r="E28" s="856"/>
      <c r="F28" s="858" t="s">
        <v>9</v>
      </c>
      <c r="G28" s="837"/>
      <c r="H28" s="41" t="s">
        <v>13</v>
      </c>
      <c r="I28" s="35" t="e">
        <f>#N/A</f>
        <v>#N/A</v>
      </c>
      <c r="J28" s="36">
        <v>60</v>
      </c>
      <c r="K28" s="36"/>
      <c r="L28" s="122"/>
      <c r="M28" s="62">
        <f>N28+P28</f>
        <v>147</v>
      </c>
      <c r="N28" s="57">
        <v>147</v>
      </c>
      <c r="O28" s="57"/>
      <c r="P28" s="43"/>
    </row>
    <row r="29" spans="1:16" ht="15.75" customHeight="1" thickBot="1">
      <c r="A29" s="799"/>
      <c r="B29" s="801"/>
      <c r="C29" s="803"/>
      <c r="D29" s="805"/>
      <c r="E29" s="857"/>
      <c r="F29" s="855"/>
      <c r="G29" s="838"/>
      <c r="H29" s="31" t="s">
        <v>14</v>
      </c>
      <c r="I29" s="30" t="e">
        <f>#N/A</f>
        <v>#N/A</v>
      </c>
      <c r="J29" s="32">
        <f>J28</f>
        <v>60</v>
      </c>
      <c r="K29" s="32"/>
      <c r="L29" s="17"/>
      <c r="M29" s="30">
        <f>N29+P29</f>
        <v>147</v>
      </c>
      <c r="N29" s="32">
        <f>N28</f>
        <v>147</v>
      </c>
      <c r="O29" s="32"/>
      <c r="P29" s="33"/>
    </row>
    <row r="30" spans="1:16" ht="14.25" customHeight="1">
      <c r="A30" s="11" t="s">
        <v>9</v>
      </c>
      <c r="B30" s="8" t="s">
        <v>9</v>
      </c>
      <c r="C30" s="859" t="s">
        <v>11</v>
      </c>
      <c r="D30" s="860" t="s">
        <v>46</v>
      </c>
      <c r="E30" s="861"/>
      <c r="F30" s="854" t="s">
        <v>9</v>
      </c>
      <c r="G30" s="842"/>
      <c r="H30" s="34" t="s">
        <v>13</v>
      </c>
      <c r="I30" s="35" t="e">
        <f>#N/A</f>
        <v>#N/A</v>
      </c>
      <c r="J30" s="36">
        <v>10.5</v>
      </c>
      <c r="K30" s="36"/>
      <c r="L30" s="122"/>
      <c r="M30" s="63">
        <f>N30+P30</f>
        <v>10.5</v>
      </c>
      <c r="N30" s="58">
        <v>10.5</v>
      </c>
      <c r="O30" s="58"/>
      <c r="P30" s="37"/>
    </row>
    <row r="31" spans="1:16" ht="15" customHeight="1" thickBot="1">
      <c r="A31" s="12"/>
      <c r="B31" s="9"/>
      <c r="C31" s="803"/>
      <c r="D31" s="805"/>
      <c r="E31" s="862"/>
      <c r="F31" s="855"/>
      <c r="G31" s="838"/>
      <c r="H31" s="38" t="s">
        <v>14</v>
      </c>
      <c r="I31" s="29" t="e">
        <f>#N/A</f>
        <v>#N/A</v>
      </c>
      <c r="J31" s="28">
        <f>J30</f>
        <v>10.5</v>
      </c>
      <c r="K31" s="28"/>
      <c r="L31" s="123"/>
      <c r="M31" s="29">
        <f>N31+P31</f>
        <v>10.5</v>
      </c>
      <c r="N31" s="28">
        <f>N30</f>
        <v>10.5</v>
      </c>
      <c r="O31" s="28"/>
      <c r="P31" s="39"/>
    </row>
    <row r="32" spans="1:16" s="4" customFormat="1" ht="13.5" customHeight="1" thickBot="1">
      <c r="A32" s="70" t="s">
        <v>9</v>
      </c>
      <c r="B32" s="71" t="s">
        <v>9</v>
      </c>
      <c r="C32" s="795" t="s">
        <v>15</v>
      </c>
      <c r="D32" s="796"/>
      <c r="E32" s="796"/>
      <c r="F32" s="796"/>
      <c r="G32" s="796"/>
      <c r="H32" s="809"/>
      <c r="I32" s="75">
        <f>L32+J32</f>
        <v>70.5</v>
      </c>
      <c r="J32" s="73">
        <f>J31+J29</f>
        <v>70.5</v>
      </c>
      <c r="K32" s="73">
        <f>K27+K29+K31</f>
        <v>0</v>
      </c>
      <c r="L32" s="74">
        <f>L27+L29+L31</f>
        <v>0</v>
      </c>
      <c r="M32" s="75">
        <f>P32+N32</f>
        <v>157.5</v>
      </c>
      <c r="N32" s="73">
        <f>N27+N29+N31</f>
        <v>157.5</v>
      </c>
      <c r="O32" s="73">
        <f>O27+O29+O31</f>
        <v>0</v>
      </c>
      <c r="P32" s="74">
        <f>P27+P29+P31</f>
        <v>0</v>
      </c>
    </row>
    <row r="33" spans="1:16" ht="11.25" customHeight="1" thickBot="1">
      <c r="A33" s="863" t="s">
        <v>129</v>
      </c>
      <c r="B33" s="864"/>
      <c r="C33" s="864"/>
      <c r="D33" s="864"/>
      <c r="E33" s="864"/>
      <c r="F33" s="864"/>
      <c r="G33" s="864"/>
      <c r="H33" s="864"/>
      <c r="I33" s="864"/>
      <c r="J33" s="864"/>
      <c r="K33" s="864"/>
      <c r="L33" s="864"/>
      <c r="M33" s="864"/>
      <c r="N33" s="864"/>
      <c r="O33" s="864"/>
      <c r="P33" s="865"/>
    </row>
    <row r="34" spans="1:16" s="2" customFormat="1" ht="20.25" customHeight="1">
      <c r="A34" s="736" t="s">
        <v>10</v>
      </c>
      <c r="B34" s="843" t="s">
        <v>9</v>
      </c>
      <c r="C34" s="742" t="s">
        <v>12</v>
      </c>
      <c r="D34" s="813" t="s">
        <v>124</v>
      </c>
      <c r="E34" s="751"/>
      <c r="F34" s="763"/>
      <c r="G34" s="817"/>
      <c r="H34" s="69" t="s">
        <v>13</v>
      </c>
      <c r="I34" s="65" t="e">
        <f>#N/A</f>
        <v>#N/A</v>
      </c>
      <c r="J34" s="83">
        <f>147.3+863.4</f>
        <v>1010.7</v>
      </c>
      <c r="K34" s="83"/>
      <c r="L34" s="67">
        <v>162.80000000000001</v>
      </c>
      <c r="M34" s="65">
        <v>160</v>
      </c>
      <c r="N34" s="83">
        <v>160</v>
      </c>
      <c r="O34" s="83"/>
      <c r="P34" s="66">
        <v>162.80000000000001</v>
      </c>
    </row>
    <row r="35" spans="1:16" s="2" customFormat="1" ht="20.25" customHeight="1" thickBot="1">
      <c r="A35" s="737"/>
      <c r="B35" s="844"/>
      <c r="C35" s="741"/>
      <c r="D35" s="814"/>
      <c r="E35" s="752"/>
      <c r="F35" s="750"/>
      <c r="G35" s="750"/>
      <c r="H35" s="64" t="s">
        <v>14</v>
      </c>
      <c r="I35" s="110" t="e">
        <f>#N/A</f>
        <v>#N/A</v>
      </c>
      <c r="J35" s="82">
        <f>J34</f>
        <v>1010.7</v>
      </c>
      <c r="K35" s="82"/>
      <c r="L35" s="111">
        <f>L34</f>
        <v>162.80000000000001</v>
      </c>
      <c r="M35" s="110">
        <f>M34</f>
        <v>160</v>
      </c>
      <c r="N35" s="82">
        <f>N34</f>
        <v>160</v>
      </c>
      <c r="O35" s="82"/>
      <c r="P35" s="112">
        <f>P34</f>
        <v>162.80000000000001</v>
      </c>
    </row>
    <row r="36" spans="1:16" s="4" customFormat="1" ht="13.5" customHeight="1" thickBot="1">
      <c r="A36" s="70" t="s">
        <v>9</v>
      </c>
      <c r="B36" s="71" t="s">
        <v>9</v>
      </c>
      <c r="C36" s="795" t="s">
        <v>15</v>
      </c>
      <c r="D36" s="796"/>
      <c r="E36" s="796"/>
      <c r="F36" s="796"/>
      <c r="G36" s="796"/>
      <c r="H36" s="809"/>
      <c r="I36" s="75">
        <f>L36+J36</f>
        <v>1173.5</v>
      </c>
      <c r="J36" s="73">
        <f>J35+J33</f>
        <v>1010.7</v>
      </c>
      <c r="K36" s="73">
        <f>K31+K33+K35</f>
        <v>0</v>
      </c>
      <c r="L36" s="74">
        <f>L31+L33+L35</f>
        <v>162.80000000000001</v>
      </c>
      <c r="M36" s="75">
        <f>P36+N36</f>
        <v>333.3</v>
      </c>
      <c r="N36" s="73">
        <f>N31+N33+N35</f>
        <v>170.5</v>
      </c>
      <c r="O36" s="73">
        <f>O31+O33+O35</f>
        <v>0</v>
      </c>
      <c r="P36" s="74">
        <f>P31+P33+P35</f>
        <v>162.80000000000001</v>
      </c>
    </row>
    <row r="37" spans="1:16" s="4" customFormat="1" ht="13.5" customHeight="1" thickBot="1">
      <c r="A37" s="810" t="s">
        <v>130</v>
      </c>
      <c r="B37" s="811"/>
      <c r="C37" s="811"/>
      <c r="D37" s="811"/>
      <c r="E37" s="811"/>
      <c r="F37" s="811"/>
      <c r="G37" s="811"/>
      <c r="H37" s="811"/>
      <c r="I37" s="811"/>
      <c r="J37" s="811"/>
      <c r="K37" s="811"/>
      <c r="L37" s="811"/>
      <c r="M37" s="811"/>
      <c r="N37" s="811"/>
      <c r="O37" s="811"/>
      <c r="P37" s="812"/>
    </row>
    <row r="38" spans="1:16" s="2" customFormat="1" ht="13.5" customHeight="1">
      <c r="A38" s="736" t="s">
        <v>10</v>
      </c>
      <c r="B38" s="843" t="s">
        <v>9</v>
      </c>
      <c r="C38" s="742" t="s">
        <v>22</v>
      </c>
      <c r="D38" s="813" t="s">
        <v>125</v>
      </c>
      <c r="E38" s="751"/>
      <c r="F38" s="763"/>
      <c r="G38" s="817"/>
      <c r="H38" s="69" t="s">
        <v>13</v>
      </c>
      <c r="I38" s="65">
        <f>J38+L38</f>
        <v>8.4</v>
      </c>
      <c r="J38" s="83">
        <v>8.4</v>
      </c>
      <c r="K38" s="83"/>
      <c r="L38" s="67"/>
      <c r="M38" s="65">
        <f>N38+P38</f>
        <v>79.900000000000006</v>
      </c>
      <c r="N38" s="83">
        <v>79.900000000000006</v>
      </c>
      <c r="O38" s="83"/>
      <c r="P38" s="66"/>
    </row>
    <row r="39" spans="1:16" s="2" customFormat="1" ht="12" customHeight="1" thickBot="1">
      <c r="A39" s="737"/>
      <c r="B39" s="844"/>
      <c r="C39" s="741"/>
      <c r="D39" s="814"/>
      <c r="E39" s="752"/>
      <c r="F39" s="750"/>
      <c r="G39" s="750"/>
      <c r="H39" s="64" t="s">
        <v>14</v>
      </c>
      <c r="I39" s="110">
        <f>J39+L39</f>
        <v>8.4</v>
      </c>
      <c r="J39" s="82">
        <f>J38</f>
        <v>8.4</v>
      </c>
      <c r="K39" s="82"/>
      <c r="L39" s="111">
        <f>L38</f>
        <v>0</v>
      </c>
      <c r="M39" s="110">
        <f>M38</f>
        <v>79.900000000000006</v>
      </c>
      <c r="N39" s="82">
        <f>N38</f>
        <v>79.900000000000006</v>
      </c>
      <c r="O39" s="82"/>
      <c r="P39" s="112">
        <f>P38</f>
        <v>0</v>
      </c>
    </row>
    <row r="40" spans="1:16" s="2" customFormat="1" ht="13.5" customHeight="1">
      <c r="A40" s="736" t="s">
        <v>10</v>
      </c>
      <c r="B40" s="843" t="s">
        <v>9</v>
      </c>
      <c r="C40" s="742" t="s">
        <v>24</v>
      </c>
      <c r="D40" s="813" t="s">
        <v>127</v>
      </c>
      <c r="E40" s="751"/>
      <c r="F40" s="763"/>
      <c r="G40" s="817"/>
      <c r="H40" s="69" t="s">
        <v>13</v>
      </c>
      <c r="I40" s="65">
        <f>J40+L40</f>
        <v>71.599999999999994</v>
      </c>
      <c r="J40" s="83">
        <v>71.599999999999994</v>
      </c>
      <c r="K40" s="83"/>
      <c r="L40" s="67"/>
      <c r="M40" s="65">
        <f>N40+P40</f>
        <v>71.599999999999994</v>
      </c>
      <c r="N40" s="83">
        <v>71.599999999999994</v>
      </c>
      <c r="O40" s="83"/>
      <c r="P40" s="66"/>
    </row>
    <row r="41" spans="1:16" s="2" customFormat="1" ht="16.5" customHeight="1" thickBot="1">
      <c r="A41" s="737"/>
      <c r="B41" s="844"/>
      <c r="C41" s="741"/>
      <c r="D41" s="814"/>
      <c r="E41" s="752"/>
      <c r="F41" s="750"/>
      <c r="G41" s="750"/>
      <c r="H41" s="64" t="s">
        <v>14</v>
      </c>
      <c r="I41" s="110">
        <f>J41+L41</f>
        <v>71.599999999999994</v>
      </c>
      <c r="J41" s="82">
        <f>J40</f>
        <v>71.599999999999994</v>
      </c>
      <c r="K41" s="82"/>
      <c r="L41" s="111">
        <f>L40</f>
        <v>0</v>
      </c>
      <c r="M41" s="110">
        <f>M40</f>
        <v>71.599999999999994</v>
      </c>
      <c r="N41" s="82">
        <f>N40</f>
        <v>71.599999999999994</v>
      </c>
      <c r="O41" s="82"/>
      <c r="P41" s="112">
        <f>P40</f>
        <v>0</v>
      </c>
    </row>
    <row r="42" spans="1:16" s="4" customFormat="1" ht="13.5" customHeight="1" thickBot="1">
      <c r="A42" s="70" t="s">
        <v>9</v>
      </c>
      <c r="B42" s="71" t="s">
        <v>9</v>
      </c>
      <c r="C42" s="795" t="s">
        <v>15</v>
      </c>
      <c r="D42" s="796"/>
      <c r="E42" s="796"/>
      <c r="F42" s="796"/>
      <c r="G42" s="796"/>
      <c r="H42" s="809"/>
      <c r="I42" s="75">
        <f>L42+J42</f>
        <v>80</v>
      </c>
      <c r="J42" s="73">
        <f>J41+J39</f>
        <v>80</v>
      </c>
      <c r="K42" s="73">
        <f>K37+K39+K41</f>
        <v>0</v>
      </c>
      <c r="L42" s="74">
        <f>L37+L39+L41</f>
        <v>0</v>
      </c>
      <c r="M42" s="75">
        <f>P42+N42</f>
        <v>151.5</v>
      </c>
      <c r="N42" s="73">
        <f>N37+N39+N41</f>
        <v>151.5</v>
      </c>
      <c r="O42" s="73">
        <f>O37+O39+O41</f>
        <v>0</v>
      </c>
      <c r="P42" s="74">
        <f>P37+P39+P41</f>
        <v>0</v>
      </c>
    </row>
    <row r="43" spans="1:16" s="4" customFormat="1" ht="13.5" customHeight="1" thickBot="1">
      <c r="A43" s="810" t="s">
        <v>131</v>
      </c>
      <c r="B43" s="811"/>
      <c r="C43" s="811"/>
      <c r="D43" s="811"/>
      <c r="E43" s="811"/>
      <c r="F43" s="811"/>
      <c r="G43" s="811"/>
      <c r="H43" s="811"/>
      <c r="I43" s="811"/>
      <c r="J43" s="811"/>
      <c r="K43" s="811"/>
      <c r="L43" s="811"/>
      <c r="M43" s="811"/>
      <c r="N43" s="811"/>
      <c r="O43" s="811"/>
      <c r="P43" s="812"/>
    </row>
    <row r="44" spans="1:16" ht="13.5" customHeight="1">
      <c r="A44" s="738" t="s">
        <v>9</v>
      </c>
      <c r="B44" s="759" t="s">
        <v>9</v>
      </c>
      <c r="C44" s="761" t="s">
        <v>22</v>
      </c>
      <c r="D44" s="777" t="s">
        <v>47</v>
      </c>
      <c r="E44" s="755"/>
      <c r="F44" s="768" t="s">
        <v>9</v>
      </c>
      <c r="G44" s="770" t="s">
        <v>48</v>
      </c>
      <c r="H44" s="79" t="s">
        <v>13</v>
      </c>
      <c r="I44" s="86">
        <v>70</v>
      </c>
      <c r="J44" s="87">
        <v>70</v>
      </c>
      <c r="K44" s="87"/>
      <c r="L44" s="124"/>
      <c r="M44" s="130">
        <f>N44</f>
        <v>75</v>
      </c>
      <c r="N44" s="87">
        <v>75</v>
      </c>
      <c r="O44" s="87"/>
      <c r="P44" s="131">
        <v>0</v>
      </c>
    </row>
    <row r="45" spans="1:16" ht="12" customHeight="1" thickBot="1">
      <c r="A45" s="739"/>
      <c r="B45" s="760"/>
      <c r="C45" s="762"/>
      <c r="D45" s="778"/>
      <c r="E45" s="756"/>
      <c r="F45" s="769"/>
      <c r="G45" s="771"/>
      <c r="H45" s="80" t="s">
        <v>14</v>
      </c>
      <c r="I45" s="88">
        <v>70</v>
      </c>
      <c r="J45" s="89">
        <v>70</v>
      </c>
      <c r="K45" s="89"/>
      <c r="L45" s="125">
        <v>0</v>
      </c>
      <c r="M45" s="132">
        <v>75</v>
      </c>
      <c r="N45" s="89">
        <v>75</v>
      </c>
      <c r="O45" s="89"/>
      <c r="P45" s="133">
        <v>0</v>
      </c>
    </row>
    <row r="46" spans="1:16" s="2" customFormat="1" ht="14.25" customHeight="1">
      <c r="A46" s="736" t="s">
        <v>10</v>
      </c>
      <c r="B46" s="740" t="s">
        <v>9</v>
      </c>
      <c r="C46" s="742" t="s">
        <v>24</v>
      </c>
      <c r="D46" s="753" t="s">
        <v>49</v>
      </c>
      <c r="E46" s="751"/>
      <c r="F46" s="763" t="s">
        <v>9</v>
      </c>
      <c r="G46" s="764"/>
      <c r="H46" s="85" t="s">
        <v>13</v>
      </c>
      <c r="I46" s="84">
        <v>266.8</v>
      </c>
      <c r="J46" s="83">
        <v>266.8</v>
      </c>
      <c r="K46" s="83"/>
      <c r="L46" s="67"/>
      <c r="M46" s="65">
        <v>266.82499999999999</v>
      </c>
      <c r="N46" s="83">
        <v>266.8</v>
      </c>
      <c r="O46" s="83"/>
      <c r="P46" s="66"/>
    </row>
    <row r="47" spans="1:16" s="2" customFormat="1" ht="14.25" customHeight="1" thickBot="1">
      <c r="A47" s="737"/>
      <c r="B47" s="741"/>
      <c r="C47" s="741"/>
      <c r="D47" s="754"/>
      <c r="E47" s="752"/>
      <c r="F47" s="750"/>
      <c r="G47" s="765"/>
      <c r="H47" s="80" t="s">
        <v>14</v>
      </c>
      <c r="I47" s="81">
        <v>266.8</v>
      </c>
      <c r="J47" s="82">
        <v>266.8</v>
      </c>
      <c r="K47" s="82"/>
      <c r="L47" s="111">
        <v>0</v>
      </c>
      <c r="M47" s="110">
        <v>266.82499999999999</v>
      </c>
      <c r="N47" s="82">
        <v>266.8</v>
      </c>
      <c r="O47" s="82"/>
      <c r="P47" s="112">
        <v>0</v>
      </c>
    </row>
    <row r="48" spans="1:16" s="3" customFormat="1" ht="14.25" customHeight="1">
      <c r="A48" s="736" t="s">
        <v>10</v>
      </c>
      <c r="B48" s="740" t="s">
        <v>9</v>
      </c>
      <c r="C48" s="742" t="s">
        <v>27</v>
      </c>
      <c r="D48" s="775" t="s">
        <v>50</v>
      </c>
      <c r="E48" s="751"/>
      <c r="F48" s="763" t="s">
        <v>9</v>
      </c>
      <c r="G48" s="764"/>
      <c r="H48" s="85" t="s">
        <v>13</v>
      </c>
      <c r="I48" s="84">
        <v>98.53</v>
      </c>
      <c r="J48" s="83">
        <v>98.5</v>
      </c>
      <c r="K48" s="83"/>
      <c r="L48" s="67"/>
      <c r="M48" s="65">
        <v>116</v>
      </c>
      <c r="N48" s="83">
        <v>116</v>
      </c>
      <c r="O48" s="83"/>
      <c r="P48" s="66"/>
    </row>
    <row r="49" spans="1:16" ht="13.5" thickBot="1">
      <c r="A49" s="737"/>
      <c r="B49" s="741"/>
      <c r="C49" s="741"/>
      <c r="D49" s="776"/>
      <c r="E49" s="752"/>
      <c r="F49" s="750"/>
      <c r="G49" s="765"/>
      <c r="H49" s="80" t="s">
        <v>14</v>
      </c>
      <c r="I49" s="81">
        <v>98.53</v>
      </c>
      <c r="J49" s="82">
        <v>98.5</v>
      </c>
      <c r="K49" s="82"/>
      <c r="L49" s="111">
        <v>0</v>
      </c>
      <c r="M49" s="110">
        <v>116</v>
      </c>
      <c r="N49" s="82">
        <v>116</v>
      </c>
      <c r="O49" s="82"/>
      <c r="P49" s="112">
        <v>0</v>
      </c>
    </row>
    <row r="50" spans="1:16">
      <c r="A50" s="736" t="s">
        <v>10</v>
      </c>
      <c r="B50" s="740" t="s">
        <v>9</v>
      </c>
      <c r="C50" s="742" t="s">
        <v>29</v>
      </c>
      <c r="D50" s="753" t="s">
        <v>52</v>
      </c>
      <c r="E50" s="751"/>
      <c r="F50" s="763" t="s">
        <v>9</v>
      </c>
      <c r="G50" s="764"/>
      <c r="H50" s="85" t="s">
        <v>13</v>
      </c>
      <c r="I50" s="84">
        <v>1.86</v>
      </c>
      <c r="J50" s="83">
        <v>1.9</v>
      </c>
      <c r="K50" s="83"/>
      <c r="L50" s="67"/>
      <c r="M50" s="65">
        <v>2.8</v>
      </c>
      <c r="N50" s="83">
        <v>2.8</v>
      </c>
      <c r="O50" s="83"/>
      <c r="P50" s="66"/>
    </row>
    <row r="51" spans="1:16" ht="13.5" thickBot="1">
      <c r="A51" s="737"/>
      <c r="B51" s="741"/>
      <c r="C51" s="741"/>
      <c r="D51" s="754"/>
      <c r="E51" s="752"/>
      <c r="F51" s="750"/>
      <c r="G51" s="765"/>
      <c r="H51" s="80" t="s">
        <v>14</v>
      </c>
      <c r="I51" s="81">
        <v>1.86</v>
      </c>
      <c r="J51" s="82">
        <v>1.9</v>
      </c>
      <c r="K51" s="82"/>
      <c r="L51" s="111">
        <v>0</v>
      </c>
      <c r="M51" s="110">
        <v>2.8</v>
      </c>
      <c r="N51" s="82">
        <v>2.8</v>
      </c>
      <c r="O51" s="82"/>
      <c r="P51" s="112">
        <v>0</v>
      </c>
    </row>
    <row r="52" spans="1:16">
      <c r="A52" s="736" t="s">
        <v>10</v>
      </c>
      <c r="B52" s="740" t="s">
        <v>9</v>
      </c>
      <c r="C52" s="742" t="s">
        <v>23</v>
      </c>
      <c r="D52" s="775" t="s">
        <v>53</v>
      </c>
      <c r="E52" s="751"/>
      <c r="F52" s="763" t="s">
        <v>9</v>
      </c>
      <c r="G52" s="764"/>
      <c r="H52" s="85" t="s">
        <v>13</v>
      </c>
      <c r="I52" s="84">
        <v>24</v>
      </c>
      <c r="J52" s="83">
        <v>24</v>
      </c>
      <c r="K52" s="83"/>
      <c r="L52" s="67"/>
      <c r="M52" s="65">
        <v>43.9</v>
      </c>
      <c r="N52" s="83">
        <v>43.9</v>
      </c>
      <c r="O52" s="83"/>
      <c r="P52" s="66"/>
    </row>
    <row r="53" spans="1:16" ht="13.5" thickBot="1">
      <c r="A53" s="737"/>
      <c r="B53" s="741"/>
      <c r="C53" s="741"/>
      <c r="D53" s="776"/>
      <c r="E53" s="752"/>
      <c r="F53" s="750"/>
      <c r="G53" s="765"/>
      <c r="H53" s="80" t="s">
        <v>14</v>
      </c>
      <c r="I53" s="81">
        <v>24</v>
      </c>
      <c r="J53" s="82">
        <v>24</v>
      </c>
      <c r="K53" s="82"/>
      <c r="L53" s="111">
        <v>0</v>
      </c>
      <c r="M53" s="110">
        <v>43.9</v>
      </c>
      <c r="N53" s="82">
        <v>43.9</v>
      </c>
      <c r="O53" s="82"/>
      <c r="P53" s="112">
        <v>0</v>
      </c>
    </row>
    <row r="54" spans="1:16">
      <c r="A54" s="736" t="s">
        <v>10</v>
      </c>
      <c r="B54" s="740" t="s">
        <v>9</v>
      </c>
      <c r="C54" s="742" t="s">
        <v>30</v>
      </c>
      <c r="D54" s="775" t="s">
        <v>54</v>
      </c>
      <c r="E54" s="751"/>
      <c r="F54" s="763" t="s">
        <v>9</v>
      </c>
      <c r="G54" s="764"/>
      <c r="H54" s="94" t="s">
        <v>13</v>
      </c>
      <c r="I54" s="84">
        <v>49.8</v>
      </c>
      <c r="J54" s="83">
        <v>49.8</v>
      </c>
      <c r="K54" s="83"/>
      <c r="L54" s="67"/>
      <c r="M54" s="135">
        <v>57</v>
      </c>
      <c r="N54" s="106">
        <v>57</v>
      </c>
      <c r="O54" s="83"/>
      <c r="P54" s="66"/>
    </row>
    <row r="55" spans="1:16" ht="13.5" thickBot="1">
      <c r="A55" s="737"/>
      <c r="B55" s="741"/>
      <c r="C55" s="741"/>
      <c r="D55" s="776"/>
      <c r="E55" s="752"/>
      <c r="F55" s="750"/>
      <c r="G55" s="765"/>
      <c r="H55" s="80" t="s">
        <v>14</v>
      </c>
      <c r="I55" s="81">
        <v>49.8</v>
      </c>
      <c r="J55" s="82">
        <v>49.8</v>
      </c>
      <c r="K55" s="82"/>
      <c r="L55" s="111">
        <v>0</v>
      </c>
      <c r="M55" s="110">
        <v>57</v>
      </c>
      <c r="N55" s="82">
        <v>57</v>
      </c>
      <c r="O55" s="82"/>
      <c r="P55" s="112">
        <v>0</v>
      </c>
    </row>
    <row r="56" spans="1:16">
      <c r="A56" s="736" t="s">
        <v>10</v>
      </c>
      <c r="B56" s="740" t="s">
        <v>9</v>
      </c>
      <c r="C56" s="742" t="s">
        <v>31</v>
      </c>
      <c r="D56" s="753" t="s">
        <v>55</v>
      </c>
      <c r="E56" s="751"/>
      <c r="F56" s="763" t="s">
        <v>9</v>
      </c>
      <c r="G56" s="764"/>
      <c r="H56" s="85" t="s">
        <v>13</v>
      </c>
      <c r="I56" s="84">
        <v>4</v>
      </c>
      <c r="J56" s="83">
        <v>4</v>
      </c>
      <c r="K56" s="83"/>
      <c r="L56" s="67"/>
      <c r="M56" s="65">
        <v>4</v>
      </c>
      <c r="N56" s="83">
        <v>4</v>
      </c>
      <c r="O56" s="83"/>
      <c r="P56" s="66"/>
    </row>
    <row r="57" spans="1:16" ht="13.5" thickBot="1">
      <c r="A57" s="737"/>
      <c r="B57" s="741"/>
      <c r="C57" s="741"/>
      <c r="D57" s="754"/>
      <c r="E57" s="752"/>
      <c r="F57" s="750"/>
      <c r="G57" s="765"/>
      <c r="H57" s="80" t="s">
        <v>14</v>
      </c>
      <c r="I57" s="81">
        <v>4</v>
      </c>
      <c r="J57" s="82">
        <v>4</v>
      </c>
      <c r="K57" s="82"/>
      <c r="L57" s="111">
        <v>0</v>
      </c>
      <c r="M57" s="110">
        <v>4</v>
      </c>
      <c r="N57" s="82">
        <v>4</v>
      </c>
      <c r="O57" s="82"/>
      <c r="P57" s="112">
        <v>0</v>
      </c>
    </row>
    <row r="58" spans="1:16" ht="13.5" customHeight="1" thickBot="1">
      <c r="A58" s="780" t="s">
        <v>10</v>
      </c>
      <c r="B58" s="740" t="s">
        <v>9</v>
      </c>
      <c r="C58" s="742" t="s">
        <v>32</v>
      </c>
      <c r="D58" s="148" t="s">
        <v>56</v>
      </c>
      <c r="E58" s="749"/>
      <c r="F58" s="763" t="s">
        <v>9</v>
      </c>
      <c r="G58" s="781"/>
      <c r="H58" s="95"/>
      <c r="I58" s="97">
        <v>25.5</v>
      </c>
      <c r="J58" s="105">
        <v>25.5</v>
      </c>
      <c r="K58" s="96"/>
      <c r="L58" s="126"/>
      <c r="M58" s="147">
        <v>30</v>
      </c>
      <c r="N58" s="105">
        <v>30</v>
      </c>
      <c r="O58" s="96"/>
      <c r="P58" s="136"/>
    </row>
    <row r="59" spans="1:16" ht="13.5" thickBot="1">
      <c r="A59" s="752"/>
      <c r="B59" s="779"/>
      <c r="C59" s="779"/>
      <c r="D59" s="149"/>
      <c r="E59" s="750"/>
      <c r="F59" s="750"/>
      <c r="G59" s="765"/>
      <c r="H59" s="102" t="s">
        <v>14</v>
      </c>
      <c r="I59" s="103">
        <v>25.5</v>
      </c>
      <c r="J59" s="104">
        <v>25.5</v>
      </c>
      <c r="K59" s="104"/>
      <c r="L59" s="127">
        <v>0</v>
      </c>
      <c r="M59" s="103">
        <v>30</v>
      </c>
      <c r="N59" s="104">
        <v>30</v>
      </c>
      <c r="O59" s="104"/>
      <c r="P59" s="137"/>
    </row>
    <row r="60" spans="1:16">
      <c r="A60" s="736" t="s">
        <v>10</v>
      </c>
      <c r="B60" s="740" t="s">
        <v>9</v>
      </c>
      <c r="C60" s="742" t="s">
        <v>62</v>
      </c>
      <c r="D60" s="775" t="s">
        <v>57</v>
      </c>
      <c r="E60" s="751"/>
      <c r="F60" s="763" t="s">
        <v>9</v>
      </c>
      <c r="G60" s="764"/>
      <c r="H60" s="85" t="s">
        <v>13</v>
      </c>
      <c r="I60" s="84">
        <v>3.47</v>
      </c>
      <c r="J60" s="83">
        <v>3.5</v>
      </c>
      <c r="K60" s="83"/>
      <c r="L60" s="67"/>
      <c r="M60" s="65">
        <v>4.3</v>
      </c>
      <c r="N60" s="83">
        <v>4.32</v>
      </c>
      <c r="O60" s="83"/>
      <c r="P60" s="66"/>
    </row>
    <row r="61" spans="1:16" ht="13.5" thickBot="1">
      <c r="A61" s="737"/>
      <c r="B61" s="741"/>
      <c r="C61" s="741"/>
      <c r="D61" s="776"/>
      <c r="E61" s="752"/>
      <c r="F61" s="750"/>
      <c r="G61" s="765"/>
      <c r="H61" s="80" t="s">
        <v>14</v>
      </c>
      <c r="I61" s="81">
        <v>3.47</v>
      </c>
      <c r="J61" s="82">
        <v>3.5</v>
      </c>
      <c r="K61" s="82"/>
      <c r="L61" s="111">
        <v>0</v>
      </c>
      <c r="M61" s="110">
        <v>4.3</v>
      </c>
      <c r="N61" s="82">
        <v>4.32</v>
      </c>
      <c r="O61" s="82"/>
      <c r="P61" s="112">
        <v>0</v>
      </c>
    </row>
    <row r="62" spans="1:16">
      <c r="A62" s="736" t="s">
        <v>10</v>
      </c>
      <c r="B62" s="740" t="s">
        <v>9</v>
      </c>
      <c r="C62" s="742" t="s">
        <v>33</v>
      </c>
      <c r="D62" s="753" t="s">
        <v>58</v>
      </c>
      <c r="E62" s="751"/>
      <c r="F62" s="763" t="s">
        <v>9</v>
      </c>
      <c r="G62" s="764"/>
      <c r="H62" s="85" t="s">
        <v>13</v>
      </c>
      <c r="I62" s="84">
        <v>1.2</v>
      </c>
      <c r="J62" s="83">
        <v>1.2</v>
      </c>
      <c r="K62" s="83"/>
      <c r="L62" s="67"/>
      <c r="M62" s="65">
        <v>1.2</v>
      </c>
      <c r="N62" s="83">
        <v>1.2</v>
      </c>
      <c r="O62" s="83"/>
      <c r="P62" s="66"/>
    </row>
    <row r="63" spans="1:16" ht="13.5" thickBot="1">
      <c r="A63" s="737"/>
      <c r="B63" s="741"/>
      <c r="C63" s="741"/>
      <c r="D63" s="754"/>
      <c r="E63" s="752"/>
      <c r="F63" s="750"/>
      <c r="G63" s="765"/>
      <c r="H63" s="80" t="s">
        <v>14</v>
      </c>
      <c r="I63" s="81">
        <v>1.2</v>
      </c>
      <c r="J63" s="82">
        <v>1.2</v>
      </c>
      <c r="K63" s="82"/>
      <c r="L63" s="111">
        <v>0</v>
      </c>
      <c r="M63" s="110">
        <v>1.2</v>
      </c>
      <c r="N63" s="82">
        <v>1.2</v>
      </c>
      <c r="O63" s="82"/>
      <c r="P63" s="112">
        <v>0</v>
      </c>
    </row>
    <row r="64" spans="1:16">
      <c r="A64" s="738" t="s">
        <v>10</v>
      </c>
      <c r="B64" s="759" t="s">
        <v>9</v>
      </c>
      <c r="C64" s="761" t="s">
        <v>34</v>
      </c>
      <c r="D64" s="777" t="s">
        <v>59</v>
      </c>
      <c r="E64" s="755"/>
      <c r="F64" s="768" t="s">
        <v>9</v>
      </c>
      <c r="G64" s="770"/>
      <c r="H64" s="79" t="s">
        <v>13</v>
      </c>
      <c r="I64" s="86">
        <v>5.49</v>
      </c>
      <c r="J64" s="87">
        <v>5.5</v>
      </c>
      <c r="K64" s="87"/>
      <c r="L64" s="124"/>
      <c r="M64" s="134">
        <v>10.08</v>
      </c>
      <c r="N64" s="87">
        <v>10.1</v>
      </c>
      <c r="O64" s="87"/>
      <c r="P64" s="131"/>
    </row>
    <row r="65" spans="1:16" ht="13.5" thickBot="1">
      <c r="A65" s="739"/>
      <c r="B65" s="760"/>
      <c r="C65" s="762"/>
      <c r="D65" s="778"/>
      <c r="E65" s="756"/>
      <c r="F65" s="769"/>
      <c r="G65" s="771"/>
      <c r="H65" s="80" t="s">
        <v>14</v>
      </c>
      <c r="I65" s="88">
        <v>5.49</v>
      </c>
      <c r="J65" s="89">
        <v>5.5</v>
      </c>
      <c r="K65" s="89"/>
      <c r="L65" s="125">
        <v>0</v>
      </c>
      <c r="M65" s="132">
        <v>10.08</v>
      </c>
      <c r="N65" s="89">
        <v>10.1</v>
      </c>
      <c r="O65" s="89"/>
      <c r="P65" s="133">
        <v>0</v>
      </c>
    </row>
    <row r="66" spans="1:16">
      <c r="A66" s="736" t="s">
        <v>10</v>
      </c>
      <c r="B66" s="740" t="s">
        <v>9</v>
      </c>
      <c r="C66" s="742" t="s">
        <v>37</v>
      </c>
      <c r="D66" s="775" t="s">
        <v>63</v>
      </c>
      <c r="E66" s="751"/>
      <c r="F66" s="763" t="s">
        <v>9</v>
      </c>
      <c r="G66" s="764"/>
      <c r="H66" s="150" t="s">
        <v>13</v>
      </c>
      <c r="I66" s="84">
        <v>18</v>
      </c>
      <c r="J66" s="83">
        <v>18</v>
      </c>
      <c r="K66" s="83"/>
      <c r="L66" s="67"/>
      <c r="M66" s="135">
        <v>29.25</v>
      </c>
      <c r="N66" s="106">
        <v>29.3</v>
      </c>
      <c r="O66" s="83"/>
      <c r="P66" s="66"/>
    </row>
    <row r="67" spans="1:16" ht="13.5" thickBot="1">
      <c r="A67" s="737"/>
      <c r="B67" s="741"/>
      <c r="C67" s="741"/>
      <c r="D67" s="776"/>
      <c r="E67" s="752"/>
      <c r="F67" s="750"/>
      <c r="G67" s="765"/>
      <c r="H67" s="80" t="s">
        <v>14</v>
      </c>
      <c r="I67" s="81">
        <v>18</v>
      </c>
      <c r="J67" s="82">
        <v>18</v>
      </c>
      <c r="K67" s="82"/>
      <c r="L67" s="111">
        <v>0</v>
      </c>
      <c r="M67" s="110">
        <v>29.25</v>
      </c>
      <c r="N67" s="82">
        <v>29.3</v>
      </c>
      <c r="O67" s="82"/>
      <c r="P67" s="112">
        <v>0</v>
      </c>
    </row>
    <row r="68" spans="1:16">
      <c r="A68" s="736" t="s">
        <v>10</v>
      </c>
      <c r="B68" s="740" t="s">
        <v>9</v>
      </c>
      <c r="C68" s="742" t="s">
        <v>39</v>
      </c>
      <c r="D68" s="753" t="s">
        <v>65</v>
      </c>
      <c r="E68" s="751"/>
      <c r="F68" s="763" t="s">
        <v>9</v>
      </c>
      <c r="G68" s="764"/>
      <c r="H68" s="85" t="s">
        <v>13</v>
      </c>
      <c r="I68" s="84">
        <v>21</v>
      </c>
      <c r="J68" s="83">
        <v>21</v>
      </c>
      <c r="K68" s="83"/>
      <c r="L68" s="67"/>
      <c r="M68" s="65">
        <v>20.12</v>
      </c>
      <c r="N68" s="83">
        <v>20.100000000000001</v>
      </c>
      <c r="O68" s="83"/>
      <c r="P68" s="66"/>
    </row>
    <row r="69" spans="1:16" ht="13.5" thickBot="1">
      <c r="A69" s="737"/>
      <c r="B69" s="741"/>
      <c r="C69" s="741"/>
      <c r="D69" s="754"/>
      <c r="E69" s="752"/>
      <c r="F69" s="750"/>
      <c r="G69" s="765"/>
      <c r="H69" s="80" t="s">
        <v>14</v>
      </c>
      <c r="I69" s="81">
        <v>21</v>
      </c>
      <c r="J69" s="82">
        <v>21</v>
      </c>
      <c r="K69" s="82"/>
      <c r="L69" s="111">
        <v>0</v>
      </c>
      <c r="M69" s="110">
        <v>20.12</v>
      </c>
      <c r="N69" s="82">
        <v>20.100000000000001</v>
      </c>
      <c r="O69" s="82"/>
      <c r="P69" s="112">
        <v>0</v>
      </c>
    </row>
    <row r="70" spans="1:16">
      <c r="A70" s="736" t="s">
        <v>10</v>
      </c>
      <c r="B70" s="740" t="s">
        <v>9</v>
      </c>
      <c r="C70" s="742" t="s">
        <v>71</v>
      </c>
      <c r="D70" s="753" t="s">
        <v>66</v>
      </c>
      <c r="E70" s="751"/>
      <c r="F70" s="763" t="s">
        <v>9</v>
      </c>
      <c r="G70" s="764"/>
      <c r="H70" s="85" t="s">
        <v>13</v>
      </c>
      <c r="I70" s="84">
        <v>10.1</v>
      </c>
      <c r="J70" s="83">
        <v>10.1</v>
      </c>
      <c r="K70" s="83"/>
      <c r="L70" s="67"/>
      <c r="M70" s="65">
        <v>5.8</v>
      </c>
      <c r="N70" s="83">
        <v>5.8</v>
      </c>
      <c r="O70" s="83"/>
      <c r="P70" s="66"/>
    </row>
    <row r="71" spans="1:16" ht="13.5" thickBot="1">
      <c r="A71" s="737"/>
      <c r="B71" s="741"/>
      <c r="C71" s="741"/>
      <c r="D71" s="754"/>
      <c r="E71" s="752"/>
      <c r="F71" s="750"/>
      <c r="G71" s="765"/>
      <c r="H71" s="80" t="s">
        <v>14</v>
      </c>
      <c r="I71" s="81">
        <v>10.1</v>
      </c>
      <c r="J71" s="82">
        <v>10.1</v>
      </c>
      <c r="K71" s="82"/>
      <c r="L71" s="111">
        <v>0</v>
      </c>
      <c r="M71" s="110">
        <v>5.8</v>
      </c>
      <c r="N71" s="82">
        <v>5.8</v>
      </c>
      <c r="O71" s="82"/>
      <c r="P71" s="112">
        <v>0</v>
      </c>
    </row>
    <row r="72" spans="1:16">
      <c r="A72" s="736" t="s">
        <v>10</v>
      </c>
      <c r="B72" s="740" t="s">
        <v>9</v>
      </c>
      <c r="C72" s="742" t="s">
        <v>40</v>
      </c>
      <c r="D72" s="753" t="s">
        <v>69</v>
      </c>
      <c r="E72" s="751"/>
      <c r="F72" s="763" t="s">
        <v>9</v>
      </c>
      <c r="G72" s="764"/>
      <c r="H72" s="85" t="s">
        <v>13</v>
      </c>
      <c r="I72" s="84">
        <v>4.3559999999999999</v>
      </c>
      <c r="J72" s="83">
        <v>4.4000000000000004</v>
      </c>
      <c r="K72" s="83"/>
      <c r="L72" s="67"/>
      <c r="M72" s="65">
        <v>4.74</v>
      </c>
      <c r="N72" s="83">
        <v>4.7</v>
      </c>
      <c r="O72" s="83"/>
      <c r="P72" s="66"/>
    </row>
    <row r="73" spans="1:16" ht="13.5" thickBot="1">
      <c r="A73" s="737"/>
      <c r="B73" s="741"/>
      <c r="C73" s="741"/>
      <c r="D73" s="754"/>
      <c r="E73" s="752"/>
      <c r="F73" s="750"/>
      <c r="G73" s="765"/>
      <c r="H73" s="80" t="s">
        <v>14</v>
      </c>
      <c r="I73" s="81">
        <v>4.3559999999999999</v>
      </c>
      <c r="J73" s="82">
        <v>4.4000000000000004</v>
      </c>
      <c r="K73" s="82"/>
      <c r="L73" s="111">
        <v>0</v>
      </c>
      <c r="M73" s="110">
        <v>4.74</v>
      </c>
      <c r="N73" s="82">
        <v>4.7</v>
      </c>
      <c r="O73" s="82"/>
      <c r="P73" s="112">
        <v>0</v>
      </c>
    </row>
    <row r="74" spans="1:16">
      <c r="A74" s="736" t="s">
        <v>10</v>
      </c>
      <c r="B74" s="740" t="s">
        <v>9</v>
      </c>
      <c r="C74" s="742" t="s">
        <v>41</v>
      </c>
      <c r="D74" s="753" t="s">
        <v>70</v>
      </c>
      <c r="E74" s="751"/>
      <c r="F74" s="763" t="s">
        <v>9</v>
      </c>
      <c r="G74" s="764"/>
      <c r="H74" s="94" t="s">
        <v>13</v>
      </c>
      <c r="I74" s="84">
        <v>142.6</v>
      </c>
      <c r="J74" s="83">
        <v>142.6</v>
      </c>
      <c r="K74" s="83"/>
      <c r="L74" s="67"/>
      <c r="M74" s="135">
        <v>74.355000000000004</v>
      </c>
      <c r="N74" s="106">
        <v>74.400000000000006</v>
      </c>
      <c r="O74" s="83"/>
      <c r="P74" s="66"/>
    </row>
    <row r="75" spans="1:16" ht="13.5" thickBot="1">
      <c r="A75" s="737"/>
      <c r="B75" s="741"/>
      <c r="C75" s="741"/>
      <c r="D75" s="754"/>
      <c r="E75" s="752"/>
      <c r="F75" s="750"/>
      <c r="G75" s="765"/>
      <c r="H75" s="80" t="s">
        <v>14</v>
      </c>
      <c r="I75" s="81">
        <v>142.6</v>
      </c>
      <c r="J75" s="82">
        <v>142.6</v>
      </c>
      <c r="K75" s="82"/>
      <c r="L75" s="111">
        <v>0</v>
      </c>
      <c r="M75" s="110">
        <v>74.355000000000004</v>
      </c>
      <c r="N75" s="82">
        <v>74.400000000000006</v>
      </c>
      <c r="O75" s="82"/>
      <c r="P75" s="112">
        <v>0</v>
      </c>
    </row>
    <row r="76" spans="1:16">
      <c r="A76" s="736" t="s">
        <v>10</v>
      </c>
      <c r="B76" s="740" t="s">
        <v>9</v>
      </c>
      <c r="C76" s="742" t="s">
        <v>42</v>
      </c>
      <c r="D76" s="753" t="s">
        <v>72</v>
      </c>
      <c r="E76" s="751"/>
      <c r="F76" s="763" t="s">
        <v>9</v>
      </c>
      <c r="G76" s="764"/>
      <c r="H76" s="85" t="s">
        <v>13</v>
      </c>
      <c r="I76" s="84">
        <v>40.700000000000003</v>
      </c>
      <c r="J76" s="83">
        <v>40.700000000000003</v>
      </c>
      <c r="K76" s="83"/>
      <c r="L76" s="67"/>
      <c r="M76" s="65">
        <v>40.700000000000003</v>
      </c>
      <c r="N76" s="83">
        <v>40.700000000000003</v>
      </c>
      <c r="O76" s="83"/>
      <c r="P76" s="66"/>
    </row>
    <row r="77" spans="1:16" ht="13.5" thickBot="1">
      <c r="A77" s="737"/>
      <c r="B77" s="741"/>
      <c r="C77" s="741"/>
      <c r="D77" s="754"/>
      <c r="E77" s="752"/>
      <c r="F77" s="750"/>
      <c r="G77" s="765"/>
      <c r="H77" s="80" t="s">
        <v>14</v>
      </c>
      <c r="I77" s="81">
        <v>40.700000000000003</v>
      </c>
      <c r="J77" s="82">
        <v>40.700000000000003</v>
      </c>
      <c r="K77" s="82"/>
      <c r="L77" s="111">
        <v>0</v>
      </c>
      <c r="M77" s="110">
        <v>40.700000000000003</v>
      </c>
      <c r="N77" s="82">
        <v>40.700000000000003</v>
      </c>
      <c r="O77" s="82"/>
      <c r="P77" s="112">
        <v>0</v>
      </c>
    </row>
    <row r="78" spans="1:16">
      <c r="A78" s="736" t="s">
        <v>10</v>
      </c>
      <c r="B78" s="740" t="s">
        <v>9</v>
      </c>
      <c r="C78" s="742" t="s">
        <v>43</v>
      </c>
      <c r="D78" s="753" t="s">
        <v>74</v>
      </c>
      <c r="E78" s="751"/>
      <c r="F78" s="763" t="s">
        <v>9</v>
      </c>
      <c r="G78" s="764"/>
      <c r="H78" s="85" t="s">
        <v>13</v>
      </c>
      <c r="I78" s="84">
        <v>6.95</v>
      </c>
      <c r="J78" s="83">
        <v>7</v>
      </c>
      <c r="K78" s="83"/>
      <c r="L78" s="67"/>
      <c r="M78" s="65">
        <v>7</v>
      </c>
      <c r="N78" s="83">
        <v>7</v>
      </c>
      <c r="O78" s="83"/>
      <c r="P78" s="66"/>
    </row>
    <row r="79" spans="1:16" ht="13.5" thickBot="1">
      <c r="A79" s="737"/>
      <c r="B79" s="741"/>
      <c r="C79" s="741"/>
      <c r="D79" s="754"/>
      <c r="E79" s="752"/>
      <c r="F79" s="750"/>
      <c r="G79" s="765"/>
      <c r="H79" s="80" t="s">
        <v>14</v>
      </c>
      <c r="I79" s="81">
        <v>6.95</v>
      </c>
      <c r="J79" s="82">
        <v>7</v>
      </c>
      <c r="K79" s="82"/>
      <c r="L79" s="111">
        <v>0</v>
      </c>
      <c r="M79" s="110">
        <v>7</v>
      </c>
      <c r="N79" s="82">
        <v>7</v>
      </c>
      <c r="O79" s="82"/>
      <c r="P79" s="112">
        <v>0</v>
      </c>
    </row>
    <row r="80" spans="1:16">
      <c r="A80" s="736" t="s">
        <v>10</v>
      </c>
      <c r="B80" s="740" t="s">
        <v>9</v>
      </c>
      <c r="C80" s="742" t="s">
        <v>82</v>
      </c>
      <c r="D80" s="775" t="s">
        <v>77</v>
      </c>
      <c r="E80" s="751"/>
      <c r="F80" s="763" t="s">
        <v>9</v>
      </c>
      <c r="G80" s="764"/>
      <c r="H80" s="85" t="s">
        <v>13</v>
      </c>
      <c r="I80" s="84">
        <v>176</v>
      </c>
      <c r="J80" s="83">
        <v>176</v>
      </c>
      <c r="K80" s="83"/>
      <c r="L80" s="67"/>
      <c r="M80" s="65">
        <v>200</v>
      </c>
      <c r="N80" s="83">
        <v>200</v>
      </c>
      <c r="O80" s="83"/>
      <c r="P80" s="66"/>
    </row>
    <row r="81" spans="1:31" ht="13.5" thickBot="1">
      <c r="A81" s="737"/>
      <c r="B81" s="741"/>
      <c r="C81" s="741"/>
      <c r="D81" s="776"/>
      <c r="E81" s="752"/>
      <c r="F81" s="750"/>
      <c r="G81" s="765"/>
      <c r="H81" s="80" t="s">
        <v>14</v>
      </c>
      <c r="I81" s="81">
        <v>176</v>
      </c>
      <c r="J81" s="82">
        <v>176</v>
      </c>
      <c r="K81" s="82"/>
      <c r="L81" s="111">
        <v>0</v>
      </c>
      <c r="M81" s="110">
        <v>200</v>
      </c>
      <c r="N81" s="82">
        <v>200</v>
      </c>
      <c r="O81" s="82"/>
      <c r="P81" s="112">
        <v>0</v>
      </c>
    </row>
    <row r="82" spans="1:31">
      <c r="A82" s="736" t="s">
        <v>10</v>
      </c>
      <c r="B82" s="740" t="s">
        <v>9</v>
      </c>
      <c r="C82" s="742" t="s">
        <v>84</v>
      </c>
      <c r="D82" s="775" t="s">
        <v>78</v>
      </c>
      <c r="E82" s="751"/>
      <c r="F82" s="763" t="s">
        <v>9</v>
      </c>
      <c r="G82" s="764"/>
      <c r="H82" s="85" t="s">
        <v>13</v>
      </c>
      <c r="I82" s="84">
        <v>173</v>
      </c>
      <c r="J82" s="83">
        <v>173</v>
      </c>
      <c r="K82" s="83"/>
      <c r="L82" s="67"/>
      <c r="M82" s="65">
        <v>200</v>
      </c>
      <c r="N82" s="83">
        <v>200</v>
      </c>
      <c r="O82" s="83"/>
      <c r="P82" s="66"/>
    </row>
    <row r="83" spans="1:31" ht="13.5" thickBot="1">
      <c r="A83" s="737"/>
      <c r="B83" s="741"/>
      <c r="C83" s="741"/>
      <c r="D83" s="776"/>
      <c r="E83" s="752"/>
      <c r="F83" s="750"/>
      <c r="G83" s="765"/>
      <c r="H83" s="80" t="s">
        <v>14</v>
      </c>
      <c r="I83" s="81">
        <v>173</v>
      </c>
      <c r="J83" s="82">
        <v>173</v>
      </c>
      <c r="K83" s="82"/>
      <c r="L83" s="111">
        <v>0</v>
      </c>
      <c r="M83" s="110">
        <v>200</v>
      </c>
      <c r="N83" s="82">
        <v>200</v>
      </c>
      <c r="O83" s="82"/>
      <c r="P83" s="112">
        <v>0</v>
      </c>
    </row>
    <row r="84" spans="1:31">
      <c r="A84" s="736" t="s">
        <v>10</v>
      </c>
      <c r="B84" s="740" t="s">
        <v>9</v>
      </c>
      <c r="C84" s="742" t="s">
        <v>86</v>
      </c>
      <c r="D84" s="775" t="s">
        <v>79</v>
      </c>
      <c r="E84" s="751"/>
      <c r="F84" s="763" t="s">
        <v>9</v>
      </c>
      <c r="G84" s="764"/>
      <c r="H84" s="85" t="s">
        <v>13</v>
      </c>
      <c r="I84" s="84">
        <v>25.65</v>
      </c>
      <c r="J84" s="83">
        <v>25.65</v>
      </c>
      <c r="K84" s="83"/>
      <c r="L84" s="67"/>
      <c r="M84" s="65">
        <v>30</v>
      </c>
      <c r="N84" s="83">
        <v>30</v>
      </c>
      <c r="O84" s="83"/>
      <c r="P84" s="66"/>
    </row>
    <row r="85" spans="1:31" ht="13.5" thickBot="1">
      <c r="A85" s="737"/>
      <c r="B85" s="741"/>
      <c r="C85" s="741"/>
      <c r="D85" s="776"/>
      <c r="E85" s="752"/>
      <c r="F85" s="750"/>
      <c r="G85" s="765"/>
      <c r="H85" s="80" t="s">
        <v>14</v>
      </c>
      <c r="I85" s="81">
        <v>25.65</v>
      </c>
      <c r="J85" s="82">
        <v>25.65</v>
      </c>
      <c r="K85" s="82"/>
      <c r="L85" s="111">
        <v>0</v>
      </c>
      <c r="M85" s="110">
        <v>30</v>
      </c>
      <c r="N85" s="82">
        <v>30</v>
      </c>
      <c r="O85" s="82"/>
      <c r="P85" s="112">
        <v>0</v>
      </c>
    </row>
    <row r="86" spans="1:31">
      <c r="A86" s="738" t="s">
        <v>10</v>
      </c>
      <c r="B86" s="759" t="s">
        <v>9</v>
      </c>
      <c r="C86" s="761" t="s">
        <v>88</v>
      </c>
      <c r="D86" s="777" t="s">
        <v>81</v>
      </c>
      <c r="E86" s="755"/>
      <c r="F86" s="768" t="s">
        <v>9</v>
      </c>
      <c r="G86" s="770"/>
      <c r="H86" s="79" t="s">
        <v>13</v>
      </c>
      <c r="I86" s="86">
        <v>5.09</v>
      </c>
      <c r="J86" s="87">
        <v>5.0999999999999996</v>
      </c>
      <c r="K86" s="87"/>
      <c r="L86" s="124"/>
      <c r="M86" s="134">
        <v>6</v>
      </c>
      <c r="N86" s="87">
        <v>6</v>
      </c>
      <c r="O86" s="87"/>
      <c r="P86" s="131"/>
    </row>
    <row r="87" spans="1:31" ht="13.5" thickBot="1">
      <c r="A87" s="739"/>
      <c r="B87" s="760"/>
      <c r="C87" s="762"/>
      <c r="D87" s="778"/>
      <c r="E87" s="756"/>
      <c r="F87" s="769"/>
      <c r="G87" s="771"/>
      <c r="H87" s="80" t="s">
        <v>14</v>
      </c>
      <c r="I87" s="88">
        <v>5.09</v>
      </c>
      <c r="J87" s="89">
        <v>5.0999999999999996</v>
      </c>
      <c r="K87" s="89"/>
      <c r="L87" s="125">
        <v>0</v>
      </c>
      <c r="M87" s="132">
        <v>6</v>
      </c>
      <c r="N87" s="89">
        <v>6</v>
      </c>
      <c r="O87" s="89"/>
      <c r="P87" s="133">
        <v>0</v>
      </c>
    </row>
    <row r="88" spans="1:31">
      <c r="A88" s="736" t="s">
        <v>10</v>
      </c>
      <c r="B88" s="740" t="s">
        <v>9</v>
      </c>
      <c r="C88" s="742" t="s">
        <v>90</v>
      </c>
      <c r="D88" s="766" t="s">
        <v>83</v>
      </c>
      <c r="E88" s="751"/>
      <c r="F88" s="763" t="s">
        <v>9</v>
      </c>
      <c r="G88" s="764"/>
      <c r="H88" s="85" t="s">
        <v>13</v>
      </c>
      <c r="I88" s="84">
        <v>36</v>
      </c>
      <c r="J88" s="83">
        <v>36</v>
      </c>
      <c r="K88" s="83"/>
      <c r="L88" s="67"/>
      <c r="M88" s="65">
        <v>36.6</v>
      </c>
      <c r="N88" s="83">
        <v>36.6</v>
      </c>
      <c r="O88" s="83"/>
      <c r="P88" s="66"/>
    </row>
    <row r="89" spans="1:31" ht="13.5" thickBot="1">
      <c r="A89" s="737"/>
      <c r="B89" s="741"/>
      <c r="C89" s="741"/>
      <c r="D89" s="767"/>
      <c r="E89" s="752"/>
      <c r="F89" s="750"/>
      <c r="G89" s="765"/>
      <c r="H89" s="80" t="s">
        <v>14</v>
      </c>
      <c r="I89" s="81">
        <v>36</v>
      </c>
      <c r="J89" s="82">
        <v>36</v>
      </c>
      <c r="K89" s="82"/>
      <c r="L89" s="111">
        <v>0</v>
      </c>
      <c r="M89" s="110">
        <v>36.6</v>
      </c>
      <c r="N89" s="82">
        <v>36.6</v>
      </c>
      <c r="O89" s="82"/>
      <c r="P89" s="112">
        <v>0</v>
      </c>
    </row>
    <row r="90" spans="1:31">
      <c r="A90" s="736" t="s">
        <v>10</v>
      </c>
      <c r="B90" s="740" t="s">
        <v>9</v>
      </c>
      <c r="C90" s="742" t="s">
        <v>92</v>
      </c>
      <c r="D90" s="753" t="s">
        <v>85</v>
      </c>
      <c r="E90" s="751"/>
      <c r="F90" s="763" t="s">
        <v>9</v>
      </c>
      <c r="G90" s="764"/>
      <c r="H90" s="85" t="s">
        <v>13</v>
      </c>
      <c r="I90" s="84">
        <v>0.5</v>
      </c>
      <c r="J90" s="83">
        <v>0.5</v>
      </c>
      <c r="K90" s="83"/>
      <c r="L90" s="67"/>
      <c r="M90" s="65">
        <v>1</v>
      </c>
      <c r="N90" s="83">
        <v>1</v>
      </c>
      <c r="O90" s="83"/>
      <c r="P90" s="66"/>
    </row>
    <row r="91" spans="1:31" ht="13.5" thickBot="1">
      <c r="A91" s="737"/>
      <c r="B91" s="741"/>
      <c r="C91" s="741"/>
      <c r="D91" s="754"/>
      <c r="E91" s="752"/>
      <c r="F91" s="750"/>
      <c r="G91" s="765"/>
      <c r="H91" s="80" t="s">
        <v>14</v>
      </c>
      <c r="I91" s="81">
        <v>0.5</v>
      </c>
      <c r="J91" s="82">
        <v>0.5</v>
      </c>
      <c r="K91" s="82"/>
      <c r="L91" s="111">
        <v>0</v>
      </c>
      <c r="M91" s="110">
        <v>1</v>
      </c>
      <c r="N91" s="82">
        <v>1</v>
      </c>
      <c r="O91" s="82"/>
      <c r="P91" s="112">
        <v>0</v>
      </c>
    </row>
    <row r="92" spans="1:31">
      <c r="A92" s="736" t="s">
        <v>10</v>
      </c>
      <c r="B92" s="740" t="s">
        <v>9</v>
      </c>
      <c r="C92" s="742" t="s">
        <v>94</v>
      </c>
      <c r="D92" s="753" t="s">
        <v>87</v>
      </c>
      <c r="E92" s="751"/>
      <c r="F92" s="763" t="s">
        <v>9</v>
      </c>
      <c r="G92" s="764"/>
      <c r="H92" s="94" t="s">
        <v>13</v>
      </c>
      <c r="I92" s="84">
        <v>9.6</v>
      </c>
      <c r="J92" s="83">
        <v>9.6</v>
      </c>
      <c r="K92" s="83"/>
      <c r="L92" s="67"/>
      <c r="M92" s="135">
        <v>9.6</v>
      </c>
      <c r="N92" s="106">
        <v>9.6</v>
      </c>
      <c r="O92" s="83"/>
      <c r="P92" s="66"/>
    </row>
    <row r="93" spans="1:31" ht="13.5" thickBot="1">
      <c r="A93" s="737"/>
      <c r="B93" s="741"/>
      <c r="C93" s="741"/>
      <c r="D93" s="754"/>
      <c r="E93" s="752"/>
      <c r="F93" s="750"/>
      <c r="G93" s="765"/>
      <c r="H93" s="80" t="s">
        <v>14</v>
      </c>
      <c r="I93" s="81">
        <v>9.6</v>
      </c>
      <c r="J93" s="82">
        <v>9.6</v>
      </c>
      <c r="K93" s="82"/>
      <c r="L93" s="111">
        <v>0</v>
      </c>
      <c r="M93" s="110">
        <v>9.6</v>
      </c>
      <c r="N93" s="82">
        <v>9.6</v>
      </c>
      <c r="O93" s="82"/>
      <c r="P93" s="112">
        <v>0</v>
      </c>
    </row>
    <row r="94" spans="1:31">
      <c r="A94" s="736" t="s">
        <v>10</v>
      </c>
      <c r="B94" s="740" t="s">
        <v>9</v>
      </c>
      <c r="C94" s="742" t="s">
        <v>96</v>
      </c>
      <c r="D94" s="753" t="s">
        <v>89</v>
      </c>
      <c r="E94" s="751"/>
      <c r="F94" s="763" t="s">
        <v>9</v>
      </c>
      <c r="G94" s="764"/>
      <c r="H94" s="85" t="s">
        <v>13</v>
      </c>
      <c r="I94" s="84">
        <v>1.8</v>
      </c>
      <c r="J94" s="83">
        <v>1.8</v>
      </c>
      <c r="K94" s="83"/>
      <c r="L94" s="67"/>
      <c r="M94" s="65">
        <v>2.4</v>
      </c>
      <c r="N94" s="83">
        <v>2.4</v>
      </c>
      <c r="O94" s="83"/>
      <c r="P94" s="66"/>
    </row>
    <row r="95" spans="1:31" ht="13.5" thickBot="1">
      <c r="A95" s="737"/>
      <c r="B95" s="741"/>
      <c r="C95" s="741"/>
      <c r="D95" s="754"/>
      <c r="E95" s="752"/>
      <c r="F95" s="750"/>
      <c r="G95" s="765"/>
      <c r="H95" s="80" t="s">
        <v>14</v>
      </c>
      <c r="I95" s="81">
        <v>1.8</v>
      </c>
      <c r="J95" s="82">
        <v>1.8</v>
      </c>
      <c r="K95" s="82"/>
      <c r="L95" s="111">
        <v>0</v>
      </c>
      <c r="M95" s="110">
        <v>2.4</v>
      </c>
      <c r="N95" s="82">
        <v>2.4</v>
      </c>
      <c r="O95" s="82"/>
      <c r="P95" s="112">
        <v>0</v>
      </c>
    </row>
    <row r="96" spans="1:31">
      <c r="A96" s="736" t="s">
        <v>10</v>
      </c>
      <c r="B96" s="740" t="s">
        <v>9</v>
      </c>
      <c r="C96" s="742" t="s">
        <v>98</v>
      </c>
      <c r="D96" s="753" t="s">
        <v>91</v>
      </c>
      <c r="E96" s="751"/>
      <c r="F96" s="763" t="s">
        <v>9</v>
      </c>
      <c r="G96" s="764"/>
      <c r="H96" s="98" t="s">
        <v>13</v>
      </c>
      <c r="I96" s="99">
        <v>0.34799999999999998</v>
      </c>
      <c r="J96" s="100">
        <v>0.3</v>
      </c>
      <c r="K96" s="100"/>
      <c r="L96" s="128">
        <v>0</v>
      </c>
      <c r="M96" s="151">
        <v>0.3</v>
      </c>
      <c r="N96" s="152">
        <v>0.3</v>
      </c>
      <c r="O96" s="100"/>
      <c r="P96" s="139"/>
      <c r="Q96" s="93"/>
      <c r="R96" s="93"/>
      <c r="S96" s="93"/>
      <c r="T96" s="93"/>
      <c r="U96" s="93"/>
      <c r="V96" s="93"/>
      <c r="W96" s="93"/>
      <c r="X96" s="93"/>
      <c r="Y96" s="93"/>
      <c r="Z96" s="93"/>
      <c r="AA96" s="93"/>
      <c r="AB96" s="93"/>
      <c r="AC96" s="93"/>
      <c r="AD96" s="93"/>
      <c r="AE96" s="93"/>
    </row>
    <row r="97" spans="1:31" ht="13.5" thickBot="1">
      <c r="A97" s="737"/>
      <c r="B97" s="741"/>
      <c r="C97" s="741"/>
      <c r="D97" s="754"/>
      <c r="E97" s="752"/>
      <c r="F97" s="750"/>
      <c r="G97" s="765"/>
      <c r="H97" s="80" t="s">
        <v>14</v>
      </c>
      <c r="I97" s="81">
        <v>0.34799999999999998</v>
      </c>
      <c r="J97" s="82">
        <v>0.3</v>
      </c>
      <c r="K97" s="82"/>
      <c r="L97" s="111">
        <v>0</v>
      </c>
      <c r="M97" s="110">
        <v>0.3</v>
      </c>
      <c r="N97" s="82">
        <v>0.3</v>
      </c>
      <c r="O97" s="82"/>
      <c r="P97" s="112">
        <v>0</v>
      </c>
      <c r="Q97" s="93"/>
      <c r="R97" s="93"/>
      <c r="S97" s="93"/>
      <c r="T97" s="93"/>
      <c r="U97" s="93"/>
      <c r="V97" s="93"/>
      <c r="W97" s="93"/>
      <c r="X97" s="93"/>
      <c r="Y97" s="93"/>
      <c r="Z97" s="93"/>
      <c r="AA97" s="93"/>
      <c r="AB97" s="93"/>
      <c r="AC97" s="93"/>
      <c r="AD97" s="93"/>
      <c r="AE97" s="93"/>
    </row>
    <row r="98" spans="1:31">
      <c r="A98" s="736" t="s">
        <v>10</v>
      </c>
      <c r="B98" s="740" t="s">
        <v>9</v>
      </c>
      <c r="C98" s="742" t="s">
        <v>100</v>
      </c>
      <c r="D98" s="753" t="s">
        <v>93</v>
      </c>
      <c r="E98" s="751"/>
      <c r="F98" s="763" t="s">
        <v>9</v>
      </c>
      <c r="G98" s="764"/>
      <c r="H98" s="85" t="s">
        <v>13</v>
      </c>
      <c r="I98" s="84">
        <v>2</v>
      </c>
      <c r="J98" s="83">
        <v>2</v>
      </c>
      <c r="K98" s="83"/>
      <c r="L98" s="67"/>
      <c r="M98" s="65">
        <v>2</v>
      </c>
      <c r="N98" s="83">
        <v>2</v>
      </c>
      <c r="O98" s="83"/>
      <c r="P98" s="66"/>
    </row>
    <row r="99" spans="1:31" ht="13.5" thickBot="1">
      <c r="A99" s="737"/>
      <c r="B99" s="741"/>
      <c r="C99" s="741"/>
      <c r="D99" s="754"/>
      <c r="E99" s="752"/>
      <c r="F99" s="750"/>
      <c r="G99" s="765"/>
      <c r="H99" s="80" t="s">
        <v>14</v>
      </c>
      <c r="I99" s="81">
        <v>2</v>
      </c>
      <c r="J99" s="82">
        <v>2</v>
      </c>
      <c r="K99" s="82"/>
      <c r="L99" s="111">
        <v>0</v>
      </c>
      <c r="M99" s="110">
        <v>2</v>
      </c>
      <c r="N99" s="82">
        <v>2</v>
      </c>
      <c r="O99" s="82"/>
      <c r="P99" s="112">
        <v>0</v>
      </c>
    </row>
    <row r="100" spans="1:31">
      <c r="A100" s="736" t="s">
        <v>10</v>
      </c>
      <c r="B100" s="740" t="s">
        <v>9</v>
      </c>
      <c r="C100" s="742" t="s">
        <v>102</v>
      </c>
      <c r="D100" s="753" t="s">
        <v>95</v>
      </c>
      <c r="E100" s="751"/>
      <c r="F100" s="763" t="s">
        <v>9</v>
      </c>
      <c r="G100" s="764"/>
      <c r="H100" s="85" t="s">
        <v>13</v>
      </c>
      <c r="I100" s="84">
        <v>109.771</v>
      </c>
      <c r="J100" s="83">
        <v>109.8</v>
      </c>
      <c r="K100" s="83"/>
      <c r="L100" s="67"/>
      <c r="M100" s="65">
        <v>135.738</v>
      </c>
      <c r="N100" s="83">
        <v>135.69999999999999</v>
      </c>
      <c r="O100" s="83"/>
      <c r="P100" s="66"/>
    </row>
    <row r="101" spans="1:31" ht="13.5" thickBot="1">
      <c r="A101" s="737"/>
      <c r="B101" s="741"/>
      <c r="C101" s="741"/>
      <c r="D101" s="754"/>
      <c r="E101" s="752"/>
      <c r="F101" s="750"/>
      <c r="G101" s="765"/>
      <c r="H101" s="80" t="s">
        <v>14</v>
      </c>
      <c r="I101" s="81">
        <v>109.771</v>
      </c>
      <c r="J101" s="82">
        <v>109.8</v>
      </c>
      <c r="K101" s="82"/>
      <c r="L101" s="111">
        <v>0</v>
      </c>
      <c r="M101" s="110">
        <v>135.738</v>
      </c>
      <c r="N101" s="82">
        <v>135.69999999999999</v>
      </c>
      <c r="O101" s="82"/>
      <c r="P101" s="112">
        <v>0</v>
      </c>
    </row>
    <row r="102" spans="1:31">
      <c r="A102" s="736" t="s">
        <v>10</v>
      </c>
      <c r="B102" s="740" t="s">
        <v>9</v>
      </c>
      <c r="C102" s="742" t="s">
        <v>104</v>
      </c>
      <c r="D102" s="753" t="s">
        <v>97</v>
      </c>
      <c r="E102" s="751"/>
      <c r="F102" s="763" t="s">
        <v>9</v>
      </c>
      <c r="G102" s="764"/>
      <c r="H102" s="85" t="s">
        <v>13</v>
      </c>
      <c r="I102" s="84">
        <v>3.3</v>
      </c>
      <c r="J102" s="83">
        <v>3.3</v>
      </c>
      <c r="K102" s="83"/>
      <c r="L102" s="67"/>
      <c r="M102" s="65">
        <v>3.3</v>
      </c>
      <c r="N102" s="83">
        <v>3.3</v>
      </c>
      <c r="O102" s="83"/>
      <c r="P102" s="66"/>
    </row>
    <row r="103" spans="1:31" ht="13.5" thickBot="1">
      <c r="A103" s="737"/>
      <c r="B103" s="741"/>
      <c r="C103" s="741"/>
      <c r="D103" s="754"/>
      <c r="E103" s="752"/>
      <c r="F103" s="750"/>
      <c r="G103" s="765"/>
      <c r="H103" s="80" t="s">
        <v>14</v>
      </c>
      <c r="I103" s="81">
        <v>3.3</v>
      </c>
      <c r="J103" s="82">
        <v>3.3</v>
      </c>
      <c r="K103" s="82"/>
      <c r="L103" s="111">
        <v>0</v>
      </c>
      <c r="M103" s="110">
        <v>3.3</v>
      </c>
      <c r="N103" s="82">
        <v>3.3</v>
      </c>
      <c r="O103" s="82"/>
      <c r="P103" s="112">
        <v>0</v>
      </c>
    </row>
    <row r="104" spans="1:31">
      <c r="A104" s="738" t="s">
        <v>10</v>
      </c>
      <c r="B104" s="759" t="s">
        <v>9</v>
      </c>
      <c r="C104" s="761" t="s">
        <v>106</v>
      </c>
      <c r="D104" s="792" t="s">
        <v>99</v>
      </c>
      <c r="E104" s="755"/>
      <c r="F104" s="768" t="s">
        <v>9</v>
      </c>
      <c r="G104" s="770"/>
      <c r="H104" s="79" t="s">
        <v>13</v>
      </c>
      <c r="I104" s="86">
        <v>29.058</v>
      </c>
      <c r="J104" s="87">
        <v>29.1</v>
      </c>
      <c r="K104" s="87"/>
      <c r="L104" s="124"/>
      <c r="M104" s="134">
        <v>27.8</v>
      </c>
      <c r="N104" s="87">
        <v>27.8</v>
      </c>
      <c r="O104" s="87"/>
      <c r="P104" s="131"/>
    </row>
    <row r="105" spans="1:31">
      <c r="A105" s="786"/>
      <c r="B105" s="787"/>
      <c r="C105" s="788"/>
      <c r="D105" s="793"/>
      <c r="E105" s="773"/>
      <c r="F105" s="774"/>
      <c r="G105" s="772"/>
      <c r="H105" s="90"/>
      <c r="I105" s="91"/>
      <c r="J105" s="92"/>
      <c r="K105" s="92"/>
      <c r="L105" s="129"/>
      <c r="M105" s="140"/>
      <c r="N105" s="92"/>
      <c r="O105" s="92"/>
      <c r="P105" s="141"/>
    </row>
    <row r="106" spans="1:31" ht="13.5" thickBot="1">
      <c r="A106" s="739"/>
      <c r="B106" s="760"/>
      <c r="C106" s="762"/>
      <c r="D106" s="794"/>
      <c r="E106" s="756"/>
      <c r="F106" s="769"/>
      <c r="G106" s="771"/>
      <c r="H106" s="80" t="s">
        <v>14</v>
      </c>
      <c r="I106" s="88">
        <v>29.058</v>
      </c>
      <c r="J106" s="89">
        <v>29.1</v>
      </c>
      <c r="K106" s="89"/>
      <c r="L106" s="125">
        <v>0</v>
      </c>
      <c r="M106" s="132">
        <v>27.8</v>
      </c>
      <c r="N106" s="89">
        <v>27.8</v>
      </c>
      <c r="O106" s="89"/>
      <c r="P106" s="133">
        <v>0</v>
      </c>
    </row>
    <row r="107" spans="1:31">
      <c r="A107" s="736" t="s">
        <v>10</v>
      </c>
      <c r="B107" s="740" t="s">
        <v>9</v>
      </c>
      <c r="C107" s="742" t="s">
        <v>108</v>
      </c>
      <c r="D107" s="753" t="s">
        <v>101</v>
      </c>
      <c r="E107" s="751"/>
      <c r="F107" s="763" t="s">
        <v>9</v>
      </c>
      <c r="G107" s="764"/>
      <c r="H107" s="85" t="s">
        <v>13</v>
      </c>
      <c r="I107" s="84">
        <v>7.99</v>
      </c>
      <c r="J107" s="83">
        <v>8</v>
      </c>
      <c r="K107" s="83"/>
      <c r="L107" s="67"/>
      <c r="M107" s="65">
        <v>8</v>
      </c>
      <c r="N107" s="83">
        <v>8</v>
      </c>
      <c r="O107" s="83"/>
      <c r="P107" s="66"/>
    </row>
    <row r="108" spans="1:31" ht="13.5" thickBot="1">
      <c r="A108" s="737"/>
      <c r="B108" s="741"/>
      <c r="C108" s="741"/>
      <c r="D108" s="754"/>
      <c r="E108" s="752"/>
      <c r="F108" s="750"/>
      <c r="G108" s="765"/>
      <c r="H108" s="80" t="s">
        <v>14</v>
      </c>
      <c r="I108" s="81">
        <v>7.99</v>
      </c>
      <c r="J108" s="82">
        <v>8</v>
      </c>
      <c r="K108" s="82"/>
      <c r="L108" s="111">
        <v>0</v>
      </c>
      <c r="M108" s="110">
        <v>8</v>
      </c>
      <c r="N108" s="82">
        <v>8</v>
      </c>
      <c r="O108" s="82"/>
      <c r="P108" s="112">
        <v>0</v>
      </c>
    </row>
    <row r="109" spans="1:31">
      <c r="A109" s="736" t="s">
        <v>10</v>
      </c>
      <c r="B109" s="740" t="s">
        <v>9</v>
      </c>
      <c r="C109" s="742" t="s">
        <v>114</v>
      </c>
      <c r="D109" s="753" t="s">
        <v>107</v>
      </c>
      <c r="E109" s="751"/>
      <c r="F109" s="763" t="s">
        <v>9</v>
      </c>
      <c r="G109" s="764"/>
      <c r="H109" s="85" t="s">
        <v>13</v>
      </c>
      <c r="I109" s="84">
        <v>49.5</v>
      </c>
      <c r="J109" s="83">
        <v>49.5</v>
      </c>
      <c r="K109" s="83"/>
      <c r="L109" s="67"/>
      <c r="M109" s="65">
        <v>50</v>
      </c>
      <c r="N109" s="83">
        <v>50</v>
      </c>
      <c r="O109" s="83"/>
      <c r="P109" s="66"/>
    </row>
    <row r="110" spans="1:31" ht="13.5" thickBot="1">
      <c r="A110" s="737"/>
      <c r="B110" s="741"/>
      <c r="C110" s="741"/>
      <c r="D110" s="754"/>
      <c r="E110" s="752"/>
      <c r="F110" s="750"/>
      <c r="G110" s="765"/>
      <c r="H110" s="80" t="s">
        <v>14</v>
      </c>
      <c r="I110" s="81">
        <v>49.5</v>
      </c>
      <c r="J110" s="82">
        <v>49.5</v>
      </c>
      <c r="K110" s="82"/>
      <c r="L110" s="111">
        <v>0</v>
      </c>
      <c r="M110" s="110">
        <v>50</v>
      </c>
      <c r="N110" s="82">
        <v>50</v>
      </c>
      <c r="O110" s="82"/>
      <c r="P110" s="112">
        <v>0</v>
      </c>
    </row>
    <row r="111" spans="1:31">
      <c r="A111" s="736" t="s">
        <v>10</v>
      </c>
      <c r="B111" s="740" t="s">
        <v>9</v>
      </c>
      <c r="C111" s="742" t="s">
        <v>116</v>
      </c>
      <c r="D111" s="766" t="s">
        <v>109</v>
      </c>
      <c r="E111" s="751"/>
      <c r="F111" s="763" t="s">
        <v>9</v>
      </c>
      <c r="G111" s="764"/>
      <c r="H111" s="98" t="s">
        <v>13</v>
      </c>
      <c r="I111" s="99">
        <v>8.86</v>
      </c>
      <c r="J111" s="100">
        <v>8.9</v>
      </c>
      <c r="K111" s="100"/>
      <c r="L111" s="128">
        <v>0</v>
      </c>
      <c r="M111" s="138">
        <v>8.9</v>
      </c>
      <c r="N111" s="101">
        <v>8.9</v>
      </c>
      <c r="O111" s="100"/>
      <c r="P111" s="139"/>
      <c r="Q111" s="93"/>
      <c r="R111" s="93"/>
      <c r="S111" s="93"/>
      <c r="T111" s="93"/>
      <c r="U111" s="93"/>
      <c r="V111" s="93"/>
      <c r="W111" s="93"/>
      <c r="X111" s="93"/>
      <c r="Y111" s="93"/>
      <c r="Z111" s="93"/>
      <c r="AA111" s="93"/>
      <c r="AB111" s="93"/>
      <c r="AC111" s="93"/>
      <c r="AD111" s="93"/>
      <c r="AE111" s="93"/>
    </row>
    <row r="112" spans="1:31" ht="13.5" thickBot="1">
      <c r="A112" s="737"/>
      <c r="B112" s="741"/>
      <c r="C112" s="741"/>
      <c r="D112" s="767"/>
      <c r="E112" s="752"/>
      <c r="F112" s="750"/>
      <c r="G112" s="765"/>
      <c r="H112" s="80" t="s">
        <v>14</v>
      </c>
      <c r="I112" s="81">
        <v>8.86</v>
      </c>
      <c r="J112" s="82">
        <v>8.9</v>
      </c>
      <c r="K112" s="82"/>
      <c r="L112" s="111">
        <v>0</v>
      </c>
      <c r="M112" s="110">
        <v>8.9</v>
      </c>
      <c r="N112" s="82">
        <v>8.9</v>
      </c>
      <c r="O112" s="82"/>
      <c r="P112" s="112">
        <v>0</v>
      </c>
      <c r="Q112" s="93"/>
      <c r="R112" s="93"/>
      <c r="S112" s="93"/>
      <c r="T112" s="93"/>
      <c r="U112" s="93"/>
      <c r="V112" s="93"/>
      <c r="W112" s="93"/>
      <c r="X112" s="93"/>
      <c r="Y112" s="93"/>
      <c r="Z112" s="93"/>
      <c r="AA112" s="93"/>
      <c r="AB112" s="93"/>
      <c r="AC112" s="93"/>
      <c r="AD112" s="93"/>
      <c r="AE112" s="93"/>
    </row>
    <row r="113" spans="1:31">
      <c r="A113" s="736" t="s">
        <v>10</v>
      </c>
      <c r="B113" s="740" t="s">
        <v>9</v>
      </c>
      <c r="C113" s="742" t="s">
        <v>119</v>
      </c>
      <c r="D113" s="753" t="s">
        <v>113</v>
      </c>
      <c r="E113" s="751"/>
      <c r="F113" s="763" t="s">
        <v>9</v>
      </c>
      <c r="G113" s="764"/>
      <c r="H113" s="85" t="s">
        <v>13</v>
      </c>
      <c r="I113" s="84">
        <v>5.89</v>
      </c>
      <c r="J113" s="83">
        <v>5.9</v>
      </c>
      <c r="K113" s="83"/>
      <c r="L113" s="67"/>
      <c r="M113" s="65">
        <v>5.13</v>
      </c>
      <c r="N113" s="83">
        <v>5.0999999999999996</v>
      </c>
      <c r="O113" s="83"/>
      <c r="P113" s="66"/>
    </row>
    <row r="114" spans="1:31" ht="13.5" thickBot="1">
      <c r="A114" s="737"/>
      <c r="B114" s="741"/>
      <c r="C114" s="741"/>
      <c r="D114" s="754"/>
      <c r="E114" s="752"/>
      <c r="F114" s="750"/>
      <c r="G114" s="765"/>
      <c r="H114" s="80" t="s">
        <v>14</v>
      </c>
      <c r="I114" s="81">
        <v>5.89</v>
      </c>
      <c r="J114" s="82">
        <v>5.9</v>
      </c>
      <c r="K114" s="82"/>
      <c r="L114" s="111">
        <v>0</v>
      </c>
      <c r="M114" s="110">
        <v>5.13</v>
      </c>
      <c r="N114" s="82">
        <v>5.0999999999999996</v>
      </c>
      <c r="O114" s="82"/>
      <c r="P114" s="112">
        <v>0</v>
      </c>
    </row>
    <row r="115" spans="1:31">
      <c r="A115" s="736" t="s">
        <v>10</v>
      </c>
      <c r="B115" s="740" t="s">
        <v>9</v>
      </c>
      <c r="C115" s="742" t="s">
        <v>120</v>
      </c>
      <c r="D115" s="753" t="s">
        <v>115</v>
      </c>
      <c r="E115" s="751"/>
      <c r="F115" s="763" t="s">
        <v>9</v>
      </c>
      <c r="G115" s="764"/>
      <c r="H115" s="98" t="s">
        <v>13</v>
      </c>
      <c r="I115" s="99">
        <v>16.29</v>
      </c>
      <c r="J115" s="100">
        <v>16.3</v>
      </c>
      <c r="K115" s="100"/>
      <c r="L115" s="128">
        <v>0</v>
      </c>
      <c r="M115" s="151">
        <v>17</v>
      </c>
      <c r="N115" s="152">
        <v>17</v>
      </c>
      <c r="O115" s="100"/>
      <c r="P115" s="139"/>
      <c r="Q115" s="93"/>
      <c r="R115" s="93"/>
      <c r="S115" s="93"/>
      <c r="T115" s="93"/>
      <c r="U115" s="93"/>
      <c r="V115" s="93"/>
      <c r="W115" s="93"/>
      <c r="X115" s="93"/>
      <c r="Y115" s="93"/>
      <c r="Z115" s="93"/>
      <c r="AA115" s="93"/>
      <c r="AB115" s="93"/>
      <c r="AC115" s="93"/>
      <c r="AD115" s="93"/>
      <c r="AE115" s="93"/>
    </row>
    <row r="116" spans="1:31" ht="13.5" thickBot="1">
      <c r="A116" s="737"/>
      <c r="B116" s="741"/>
      <c r="C116" s="741"/>
      <c r="D116" s="754"/>
      <c r="E116" s="752"/>
      <c r="F116" s="750"/>
      <c r="G116" s="765"/>
      <c r="H116" s="80" t="s">
        <v>14</v>
      </c>
      <c r="I116" s="81">
        <v>16.29</v>
      </c>
      <c r="J116" s="82">
        <v>16.3</v>
      </c>
      <c r="K116" s="82"/>
      <c r="L116" s="111">
        <v>0</v>
      </c>
      <c r="M116" s="103">
        <v>17</v>
      </c>
      <c r="N116" s="104">
        <v>17</v>
      </c>
      <c r="O116" s="104"/>
      <c r="P116" s="137">
        <v>0</v>
      </c>
      <c r="Q116" s="93"/>
      <c r="R116" s="93"/>
      <c r="S116" s="93"/>
      <c r="T116" s="93"/>
      <c r="U116" s="93"/>
      <c r="V116" s="93"/>
      <c r="W116" s="93"/>
      <c r="X116" s="93"/>
      <c r="Y116" s="93"/>
      <c r="Z116" s="93"/>
      <c r="AA116" s="93"/>
      <c r="AB116" s="93"/>
      <c r="AC116" s="93"/>
      <c r="AD116" s="93"/>
      <c r="AE116" s="93"/>
    </row>
    <row r="117" spans="1:31">
      <c r="A117" s="738" t="s">
        <v>10</v>
      </c>
      <c r="B117" s="759" t="s">
        <v>9</v>
      </c>
      <c r="C117" s="761" t="s">
        <v>28</v>
      </c>
      <c r="D117" s="757" t="s">
        <v>51</v>
      </c>
      <c r="E117" s="755"/>
      <c r="F117" s="768" t="s">
        <v>9</v>
      </c>
      <c r="G117" s="770"/>
      <c r="H117" s="79" t="s">
        <v>13</v>
      </c>
      <c r="I117" s="86"/>
      <c r="J117" s="87"/>
      <c r="K117" s="87"/>
      <c r="L117" s="124"/>
      <c r="M117" s="134">
        <v>42.9</v>
      </c>
      <c r="N117" s="87">
        <v>42.9</v>
      </c>
      <c r="O117" s="87"/>
      <c r="P117" s="131"/>
    </row>
    <row r="118" spans="1:31" ht="13.5" thickBot="1">
      <c r="A118" s="739"/>
      <c r="B118" s="760"/>
      <c r="C118" s="762"/>
      <c r="D118" s="758"/>
      <c r="E118" s="756"/>
      <c r="F118" s="769"/>
      <c r="G118" s="771"/>
      <c r="H118" s="80" t="s">
        <v>14</v>
      </c>
      <c r="I118" s="88">
        <v>0</v>
      </c>
      <c r="J118" s="89">
        <v>0</v>
      </c>
      <c r="K118" s="89"/>
      <c r="L118" s="125">
        <v>0</v>
      </c>
      <c r="M118" s="132">
        <v>42.9</v>
      </c>
      <c r="N118" s="89">
        <v>42.9</v>
      </c>
      <c r="O118" s="89"/>
      <c r="P118" s="133">
        <v>0</v>
      </c>
    </row>
    <row r="119" spans="1:31">
      <c r="A119" s="736" t="s">
        <v>10</v>
      </c>
      <c r="B119" s="740" t="s">
        <v>9</v>
      </c>
      <c r="C119" s="742" t="s">
        <v>35</v>
      </c>
      <c r="D119" s="746" t="s">
        <v>60</v>
      </c>
      <c r="E119" s="751"/>
      <c r="F119" s="763" t="s">
        <v>9</v>
      </c>
      <c r="G119" s="764"/>
      <c r="H119" s="85" t="s">
        <v>13</v>
      </c>
      <c r="I119" s="84"/>
      <c r="J119" s="83"/>
      <c r="K119" s="83"/>
      <c r="L119" s="67"/>
      <c r="M119" s="65">
        <v>2.5</v>
      </c>
      <c r="N119" s="83">
        <v>2.5</v>
      </c>
      <c r="O119" s="83"/>
      <c r="P119" s="66"/>
    </row>
    <row r="120" spans="1:31" ht="13.5" thickBot="1">
      <c r="A120" s="737"/>
      <c r="B120" s="741"/>
      <c r="C120" s="741"/>
      <c r="D120" s="748"/>
      <c r="E120" s="752"/>
      <c r="F120" s="750"/>
      <c r="G120" s="765"/>
      <c r="H120" s="80" t="s">
        <v>14</v>
      </c>
      <c r="I120" s="81">
        <v>0</v>
      </c>
      <c r="J120" s="82">
        <v>0</v>
      </c>
      <c r="K120" s="82"/>
      <c r="L120" s="111">
        <v>0</v>
      </c>
      <c r="M120" s="110">
        <v>2.5</v>
      </c>
      <c r="N120" s="82">
        <v>2.5</v>
      </c>
      <c r="O120" s="82"/>
      <c r="P120" s="112">
        <v>0</v>
      </c>
    </row>
    <row r="121" spans="1:31">
      <c r="A121" s="736" t="s">
        <v>10</v>
      </c>
      <c r="B121" s="740" t="s">
        <v>9</v>
      </c>
      <c r="C121" s="742" t="s">
        <v>36</v>
      </c>
      <c r="D121" s="746" t="s">
        <v>61</v>
      </c>
      <c r="E121" s="751"/>
      <c r="F121" s="763" t="s">
        <v>9</v>
      </c>
      <c r="G121" s="764"/>
      <c r="H121" s="85" t="s">
        <v>13</v>
      </c>
      <c r="I121" s="84"/>
      <c r="J121" s="83"/>
      <c r="K121" s="83"/>
      <c r="L121" s="67"/>
      <c r="M121" s="65">
        <v>79.2</v>
      </c>
      <c r="N121" s="83">
        <v>79.2</v>
      </c>
      <c r="O121" s="83"/>
      <c r="P121" s="66"/>
    </row>
    <row r="122" spans="1:31" ht="13.5" thickBot="1">
      <c r="A122" s="737"/>
      <c r="B122" s="741"/>
      <c r="C122" s="741"/>
      <c r="D122" s="748"/>
      <c r="E122" s="752"/>
      <c r="F122" s="750"/>
      <c r="G122" s="765"/>
      <c r="H122" s="80" t="s">
        <v>14</v>
      </c>
      <c r="I122" s="81">
        <v>0</v>
      </c>
      <c r="J122" s="82">
        <v>0</v>
      </c>
      <c r="K122" s="82"/>
      <c r="L122" s="111">
        <v>0</v>
      </c>
      <c r="M122" s="110">
        <v>79.2</v>
      </c>
      <c r="N122" s="82">
        <v>79.2</v>
      </c>
      <c r="O122" s="82"/>
      <c r="P122" s="112">
        <v>0</v>
      </c>
    </row>
    <row r="123" spans="1:31">
      <c r="A123" s="736" t="s">
        <v>10</v>
      </c>
      <c r="B123" s="740" t="s">
        <v>9</v>
      </c>
      <c r="C123" s="742" t="s">
        <v>38</v>
      </c>
      <c r="D123" s="746" t="s">
        <v>64</v>
      </c>
      <c r="E123" s="751"/>
      <c r="F123" s="763" t="s">
        <v>9</v>
      </c>
      <c r="G123" s="764"/>
      <c r="H123" s="85" t="s">
        <v>13</v>
      </c>
      <c r="I123" s="84"/>
      <c r="J123" s="83"/>
      <c r="K123" s="83"/>
      <c r="L123" s="67"/>
      <c r="M123" s="65">
        <v>1.1200000000000001</v>
      </c>
      <c r="N123" s="83">
        <v>1.1000000000000001</v>
      </c>
      <c r="O123" s="83"/>
      <c r="P123" s="66"/>
    </row>
    <row r="124" spans="1:31" ht="13.5" thickBot="1">
      <c r="A124" s="737"/>
      <c r="B124" s="741"/>
      <c r="C124" s="741"/>
      <c r="D124" s="748"/>
      <c r="E124" s="752"/>
      <c r="F124" s="750"/>
      <c r="G124" s="765"/>
      <c r="H124" s="80" t="s">
        <v>14</v>
      </c>
      <c r="I124" s="81">
        <v>0</v>
      </c>
      <c r="J124" s="82">
        <v>0</v>
      </c>
      <c r="K124" s="82"/>
      <c r="L124" s="111">
        <v>0</v>
      </c>
      <c r="M124" s="110">
        <v>1.1200000000000001</v>
      </c>
      <c r="N124" s="82">
        <v>1.1000000000000001</v>
      </c>
      <c r="O124" s="82"/>
      <c r="P124" s="112">
        <v>0</v>
      </c>
    </row>
    <row r="125" spans="1:31">
      <c r="A125" s="738" t="s">
        <v>10</v>
      </c>
      <c r="B125" s="759" t="s">
        <v>9</v>
      </c>
      <c r="C125" s="761" t="s">
        <v>73</v>
      </c>
      <c r="D125" s="757" t="s">
        <v>67</v>
      </c>
      <c r="E125" s="755"/>
      <c r="F125" s="768" t="s">
        <v>9</v>
      </c>
      <c r="G125" s="770"/>
      <c r="H125" s="79" t="s">
        <v>13</v>
      </c>
      <c r="I125" s="86"/>
      <c r="J125" s="87"/>
      <c r="K125" s="87"/>
      <c r="L125" s="124"/>
      <c r="M125" s="134">
        <v>26</v>
      </c>
      <c r="N125" s="87">
        <v>26</v>
      </c>
      <c r="O125" s="87"/>
      <c r="P125" s="131"/>
    </row>
    <row r="126" spans="1:31" ht="13.5" thickBot="1">
      <c r="A126" s="739"/>
      <c r="B126" s="760"/>
      <c r="C126" s="762"/>
      <c r="D126" s="758"/>
      <c r="E126" s="756"/>
      <c r="F126" s="769"/>
      <c r="G126" s="771"/>
      <c r="H126" s="80" t="s">
        <v>14</v>
      </c>
      <c r="I126" s="88">
        <v>0</v>
      </c>
      <c r="J126" s="89">
        <v>0</v>
      </c>
      <c r="K126" s="89"/>
      <c r="L126" s="125">
        <v>0</v>
      </c>
      <c r="M126" s="132">
        <v>26</v>
      </c>
      <c r="N126" s="89">
        <v>26</v>
      </c>
      <c r="O126" s="89"/>
      <c r="P126" s="133">
        <v>0</v>
      </c>
    </row>
    <row r="127" spans="1:31">
      <c r="A127" s="736" t="s">
        <v>10</v>
      </c>
      <c r="B127" s="740" t="s">
        <v>9</v>
      </c>
      <c r="C127" s="742" t="s">
        <v>80</v>
      </c>
      <c r="D127" s="746" t="s">
        <v>76</v>
      </c>
      <c r="E127" s="751"/>
      <c r="F127" s="763" t="s">
        <v>9</v>
      </c>
      <c r="G127" s="764"/>
      <c r="H127" s="150" t="s">
        <v>13</v>
      </c>
      <c r="I127" s="84"/>
      <c r="J127" s="83"/>
      <c r="K127" s="83"/>
      <c r="L127" s="67"/>
      <c r="M127" s="135">
        <v>168</v>
      </c>
      <c r="N127" s="106">
        <v>168</v>
      </c>
      <c r="O127" s="83"/>
      <c r="P127" s="66"/>
    </row>
    <row r="128" spans="1:31" ht="13.5" thickBot="1">
      <c r="A128" s="737"/>
      <c r="B128" s="741"/>
      <c r="C128" s="741"/>
      <c r="D128" s="748"/>
      <c r="E128" s="752"/>
      <c r="F128" s="750"/>
      <c r="G128" s="765"/>
      <c r="H128" s="80" t="s">
        <v>14</v>
      </c>
      <c r="I128" s="81">
        <v>0</v>
      </c>
      <c r="J128" s="82">
        <v>0</v>
      </c>
      <c r="K128" s="82"/>
      <c r="L128" s="111">
        <v>0</v>
      </c>
      <c r="M128" s="110">
        <v>168</v>
      </c>
      <c r="N128" s="82">
        <v>168</v>
      </c>
      <c r="O128" s="82"/>
      <c r="P128" s="112">
        <v>0</v>
      </c>
    </row>
    <row r="129" spans="1:31">
      <c r="A129" s="736" t="s">
        <v>10</v>
      </c>
      <c r="B129" s="740" t="s">
        <v>9</v>
      </c>
      <c r="C129" s="742" t="s">
        <v>110</v>
      </c>
      <c r="D129" s="746" t="s">
        <v>103</v>
      </c>
      <c r="E129" s="751"/>
      <c r="F129" s="763" t="s">
        <v>9</v>
      </c>
      <c r="G129" s="764"/>
      <c r="H129" s="85" t="s">
        <v>13</v>
      </c>
      <c r="I129" s="84"/>
      <c r="J129" s="83"/>
      <c r="K129" s="83"/>
      <c r="L129" s="67"/>
      <c r="M129" s="65">
        <v>9.1999999999999993</v>
      </c>
      <c r="N129" s="83">
        <v>9.1999999999999993</v>
      </c>
      <c r="O129" s="83"/>
      <c r="P129" s="66"/>
    </row>
    <row r="130" spans="1:31" ht="13.5" thickBot="1">
      <c r="A130" s="737"/>
      <c r="B130" s="741"/>
      <c r="C130" s="741"/>
      <c r="D130" s="748"/>
      <c r="E130" s="752"/>
      <c r="F130" s="750"/>
      <c r="G130" s="765"/>
      <c r="H130" s="80" t="s">
        <v>14</v>
      </c>
      <c r="I130" s="81">
        <v>0</v>
      </c>
      <c r="J130" s="82">
        <v>0</v>
      </c>
      <c r="K130" s="82"/>
      <c r="L130" s="111">
        <v>0</v>
      </c>
      <c r="M130" s="110">
        <v>9.1999999999999993</v>
      </c>
      <c r="N130" s="82">
        <v>9.1999999999999993</v>
      </c>
      <c r="O130" s="82"/>
      <c r="P130" s="112">
        <v>0</v>
      </c>
    </row>
    <row r="131" spans="1:31">
      <c r="A131" s="736" t="s">
        <v>10</v>
      </c>
      <c r="B131" s="740" t="s">
        <v>9</v>
      </c>
      <c r="C131" s="742" t="s">
        <v>112</v>
      </c>
      <c r="D131" s="746" t="s">
        <v>105</v>
      </c>
      <c r="E131" s="751"/>
      <c r="F131" s="763" t="s">
        <v>9</v>
      </c>
      <c r="G131" s="764"/>
      <c r="H131" s="150" t="s">
        <v>13</v>
      </c>
      <c r="I131" s="84"/>
      <c r="J131" s="83"/>
      <c r="K131" s="83"/>
      <c r="L131" s="67"/>
      <c r="M131" s="135">
        <v>2</v>
      </c>
      <c r="N131" s="106">
        <v>2</v>
      </c>
      <c r="O131" s="83"/>
      <c r="P131" s="66"/>
    </row>
    <row r="132" spans="1:31" ht="13.5" thickBot="1">
      <c r="A132" s="737"/>
      <c r="B132" s="741"/>
      <c r="C132" s="741"/>
      <c r="D132" s="748"/>
      <c r="E132" s="752"/>
      <c r="F132" s="750"/>
      <c r="G132" s="765"/>
      <c r="H132" s="80" t="s">
        <v>14</v>
      </c>
      <c r="I132" s="81">
        <v>0</v>
      </c>
      <c r="J132" s="82">
        <v>0</v>
      </c>
      <c r="K132" s="82"/>
      <c r="L132" s="111">
        <v>0</v>
      </c>
      <c r="M132" s="110">
        <v>2</v>
      </c>
      <c r="N132" s="82">
        <v>2</v>
      </c>
      <c r="O132" s="82"/>
      <c r="P132" s="112">
        <v>0</v>
      </c>
    </row>
    <row r="133" spans="1:31">
      <c r="A133" s="736" t="s">
        <v>10</v>
      </c>
      <c r="B133" s="740" t="s">
        <v>9</v>
      </c>
      <c r="C133" s="742" t="s">
        <v>117</v>
      </c>
      <c r="D133" s="746" t="s">
        <v>111</v>
      </c>
      <c r="E133" s="751"/>
      <c r="F133" s="763" t="s">
        <v>9</v>
      </c>
      <c r="G133" s="764"/>
      <c r="H133" s="150" t="s">
        <v>13</v>
      </c>
      <c r="I133" s="84"/>
      <c r="J133" s="83"/>
      <c r="K133" s="83"/>
      <c r="L133" s="67"/>
      <c r="M133" s="135">
        <v>1.5</v>
      </c>
      <c r="N133" s="106">
        <v>1.5</v>
      </c>
      <c r="O133" s="83"/>
      <c r="P133" s="66"/>
    </row>
    <row r="134" spans="1:31" ht="13.5" thickBot="1">
      <c r="A134" s="737"/>
      <c r="B134" s="741"/>
      <c r="C134" s="741"/>
      <c r="D134" s="748"/>
      <c r="E134" s="752"/>
      <c r="F134" s="750"/>
      <c r="G134" s="765"/>
      <c r="H134" s="80" t="s">
        <v>14</v>
      </c>
      <c r="I134" s="81">
        <v>0</v>
      </c>
      <c r="J134" s="82">
        <v>0</v>
      </c>
      <c r="K134" s="82"/>
      <c r="L134" s="111">
        <v>0</v>
      </c>
      <c r="M134" s="110">
        <v>1.5</v>
      </c>
      <c r="N134" s="82">
        <v>1.5</v>
      </c>
      <c r="O134" s="82"/>
      <c r="P134" s="112">
        <v>0</v>
      </c>
    </row>
    <row r="135" spans="1:31">
      <c r="A135" s="736" t="s">
        <v>10</v>
      </c>
      <c r="B135" s="740" t="s">
        <v>9</v>
      </c>
      <c r="C135" s="742" t="s">
        <v>121</v>
      </c>
      <c r="D135" s="142" t="s">
        <v>126</v>
      </c>
      <c r="E135" s="749"/>
      <c r="F135" s="749"/>
      <c r="G135" s="781"/>
      <c r="H135" s="155" t="s">
        <v>13</v>
      </c>
      <c r="I135" s="108"/>
      <c r="J135" s="109"/>
      <c r="K135" s="109"/>
      <c r="L135" s="113"/>
      <c r="M135" s="153">
        <v>2</v>
      </c>
      <c r="N135" s="154">
        <v>2</v>
      </c>
      <c r="O135" s="115"/>
      <c r="P135" s="116"/>
      <c r="Q135" s="93"/>
      <c r="R135" s="93"/>
      <c r="S135" s="93"/>
      <c r="T135" s="93"/>
      <c r="U135" s="93"/>
      <c r="V135" s="93"/>
      <c r="W135" s="93"/>
      <c r="X135" s="93"/>
      <c r="Y135" s="93"/>
      <c r="Z135" s="93"/>
      <c r="AA135" s="93"/>
      <c r="AB135" s="93"/>
      <c r="AC135" s="93"/>
      <c r="AD135" s="93"/>
      <c r="AE135" s="93"/>
    </row>
    <row r="136" spans="1:31" ht="13.5" thickBot="1">
      <c r="A136" s="743"/>
      <c r="B136" s="744"/>
      <c r="C136" s="745"/>
      <c r="D136" s="143"/>
      <c r="E136" s="750"/>
      <c r="F136" s="750"/>
      <c r="G136" s="765"/>
      <c r="H136" s="107" t="s">
        <v>14</v>
      </c>
      <c r="I136" s="110"/>
      <c r="J136" s="82"/>
      <c r="K136" s="82"/>
      <c r="L136" s="114"/>
      <c r="M136" s="110"/>
      <c r="N136" s="82"/>
      <c r="O136" s="82"/>
      <c r="P136" s="112"/>
      <c r="Q136" s="93"/>
      <c r="R136" s="93"/>
      <c r="S136" s="93"/>
      <c r="T136" s="93"/>
      <c r="U136" s="93"/>
      <c r="V136" s="93"/>
      <c r="W136" s="93"/>
      <c r="X136" s="93"/>
      <c r="Y136" s="93"/>
      <c r="Z136" s="93"/>
      <c r="AA136" s="93"/>
      <c r="AB136" s="93"/>
      <c r="AC136" s="93"/>
      <c r="AD136" s="93"/>
      <c r="AE136" s="93"/>
    </row>
    <row r="137" spans="1:31" ht="12.75" customHeight="1">
      <c r="A137" s="736" t="s">
        <v>10</v>
      </c>
      <c r="B137" s="740" t="s">
        <v>9</v>
      </c>
      <c r="C137" s="742" t="s">
        <v>122</v>
      </c>
      <c r="D137" s="746" t="s">
        <v>118</v>
      </c>
      <c r="E137" s="784"/>
      <c r="F137" s="763" t="s">
        <v>9</v>
      </c>
      <c r="G137" s="764"/>
      <c r="H137" s="98" t="s">
        <v>13</v>
      </c>
      <c r="I137" s="99"/>
      <c r="J137" s="100"/>
      <c r="K137" s="100"/>
      <c r="L137" s="128">
        <v>0</v>
      </c>
      <c r="M137" s="151">
        <v>36.15</v>
      </c>
      <c r="N137" s="152">
        <v>36.200000000000003</v>
      </c>
      <c r="O137" s="100"/>
      <c r="P137" s="139"/>
      <c r="Q137" s="93"/>
      <c r="R137" s="93"/>
      <c r="S137" s="93"/>
      <c r="T137" s="93"/>
      <c r="U137" s="93"/>
      <c r="V137" s="93"/>
      <c r="W137" s="93"/>
      <c r="X137" s="93"/>
      <c r="Y137" s="93"/>
      <c r="Z137" s="93"/>
      <c r="AA137" s="93"/>
      <c r="AB137" s="93"/>
      <c r="AC137" s="93"/>
      <c r="AD137" s="93"/>
      <c r="AE137" s="93"/>
    </row>
    <row r="138" spans="1:31" ht="13.5" thickBot="1">
      <c r="A138" s="743"/>
      <c r="B138" s="744"/>
      <c r="C138" s="745"/>
      <c r="D138" s="747"/>
      <c r="E138" s="785"/>
      <c r="F138" s="783"/>
      <c r="G138" s="782"/>
      <c r="H138" s="80" t="s">
        <v>14</v>
      </c>
      <c r="I138" s="81">
        <v>0</v>
      </c>
      <c r="J138" s="82">
        <v>0</v>
      </c>
      <c r="K138" s="82"/>
      <c r="L138" s="111">
        <v>0</v>
      </c>
      <c r="M138" s="110">
        <v>36.15</v>
      </c>
      <c r="N138" s="82">
        <v>36.200000000000003</v>
      </c>
      <c r="O138" s="82"/>
      <c r="P138" s="112">
        <v>0</v>
      </c>
      <c r="Q138" s="93"/>
      <c r="R138" s="93"/>
      <c r="S138" s="93"/>
      <c r="T138" s="93"/>
      <c r="U138" s="93"/>
      <c r="V138" s="93"/>
      <c r="W138" s="93"/>
      <c r="X138" s="93"/>
      <c r="Y138" s="93"/>
      <c r="Z138" s="93"/>
      <c r="AA138" s="93"/>
      <c r="AB138" s="93"/>
      <c r="AC138" s="93"/>
      <c r="AD138" s="93"/>
      <c r="AE138" s="93"/>
    </row>
    <row r="139" spans="1:31">
      <c r="A139" s="736" t="s">
        <v>10</v>
      </c>
      <c r="B139" s="740" t="s">
        <v>9</v>
      </c>
      <c r="C139" s="742" t="s">
        <v>75</v>
      </c>
      <c r="D139" s="746" t="s">
        <v>68</v>
      </c>
      <c r="E139" s="751"/>
      <c r="F139" s="763" t="s">
        <v>9</v>
      </c>
      <c r="G139" s="764"/>
      <c r="H139" s="85" t="s">
        <v>13</v>
      </c>
      <c r="I139" s="84"/>
      <c r="J139" s="83"/>
      <c r="K139" s="83"/>
      <c r="L139" s="67"/>
      <c r="M139" s="65">
        <v>10</v>
      </c>
      <c r="N139" s="83">
        <v>10</v>
      </c>
      <c r="O139" s="83"/>
      <c r="P139" s="66"/>
    </row>
    <row r="140" spans="1:31" ht="13.5" thickBot="1">
      <c r="A140" s="737"/>
      <c r="B140" s="741"/>
      <c r="C140" s="741"/>
      <c r="D140" s="748"/>
      <c r="E140" s="752"/>
      <c r="F140" s="750"/>
      <c r="G140" s="765"/>
      <c r="H140" s="80" t="s">
        <v>14</v>
      </c>
      <c r="I140" s="81">
        <v>0</v>
      </c>
      <c r="J140" s="82">
        <v>0</v>
      </c>
      <c r="K140" s="82"/>
      <c r="L140" s="111">
        <v>0</v>
      </c>
      <c r="M140" s="110">
        <v>10</v>
      </c>
      <c r="N140" s="82">
        <v>10</v>
      </c>
      <c r="O140" s="82"/>
      <c r="P140" s="112">
        <v>0</v>
      </c>
    </row>
    <row r="141" spans="1:31" s="4" customFormat="1" ht="15.75" customHeight="1" thickBot="1">
      <c r="A141" s="70" t="s">
        <v>9</v>
      </c>
      <c r="B141" s="71" t="s">
        <v>10</v>
      </c>
      <c r="C141" s="795" t="s">
        <v>15</v>
      </c>
      <c r="D141" s="796"/>
      <c r="E141" s="796"/>
      <c r="F141" s="796"/>
      <c r="G141" s="796"/>
      <c r="H141" s="797"/>
      <c r="I141" s="76">
        <f>J141+L141</f>
        <v>1455.25</v>
      </c>
      <c r="J141" s="77">
        <f>J138+J136+J134+J132+J130+J128+J126+J124+J122+J120+J118+J116+J114+J112+J110+J108+J106+J103+J101+J99+J97+J95+J93+J91+J89+J87+J85+J83+J81+J79+J77+J75+J73+J140+J71+J69+J67+J65+J63+J61+J59+J57+J55+J53+J51+J49+J47+J45</f>
        <v>1455.25</v>
      </c>
      <c r="K141" s="77">
        <f>K138+K136+K134+K132+K130+K128+K126+K124+K122+K120+K118+K116+K114+K112+K110+K108+K106+K103+K101+K99+K97+K95+K93+K91+K89+K87+K85+K83+K81+K79+K77+K75+K73+K140+K71+K69+K67+K65+K63+K61+K59+K57+K55+K53+K51+K49+K47+K45</f>
        <v>0</v>
      </c>
      <c r="L141" s="77">
        <f>L138+L136+L134+L132+L130+L128+L126+L124+L122+L120+L118+L116+L114+L112+L110+L108+L106+L103+L101+L99+L97+L95+L93+L91+L89+L87+L85+L83+L81+L79+L77+L75+L73+L140+L71+L69+L67+L65+L63+L61+L59+L57+L55+L53+L51+L49+L47+L45</f>
        <v>0</v>
      </c>
      <c r="M141" s="76">
        <f>N141+P141</f>
        <v>1915.4199999999998</v>
      </c>
      <c r="N141" s="77">
        <f>N138+N136+N134+N132+N130+N128+N126+N124+N122+N120+N118+N116+N114+N112+N110+N108+N106+N103+N101+N99+N97+N95+N93+N91+N89+N87+N85+N83+N81+N79+N77+N75+N73+N140+N71+N69+N67+N65+N63+N61+N59+N57+N55+N53+N51+N49+N47+N45</f>
        <v>1915.4199999999998</v>
      </c>
      <c r="O141" s="77">
        <f>O138+O136+O134+O132+O130+O128+O126+O124+O122+O120+O118+O116+O114+O112+O110+O108+O106+O103+O101+O99+O97+O95+O93+O91+O89+O87+O85+O83+O81+O79+O77+O75+O73+O140+O71+O69+O67+O65+O63+O61+O59+O57+O55+O53+O51+O49+O47+O45</f>
        <v>0</v>
      </c>
      <c r="P141" s="77">
        <f>P138+P136+P134+P132+P130+P128+P126+P124+P122+P120+P118+P116+P114+P112+P110+P108+P106+P103+P101+P99+P97+P95+P93+P91+P89+P87+P85+P83+P81+P79+P77+P75+P73+P140+P71+P69+P67+P65+P63+P61+P59+P57+P55+P53+P51+P49+P47+P45</f>
        <v>0</v>
      </c>
    </row>
    <row r="142" spans="1:31" s="4" customFormat="1" ht="15.75" customHeight="1" thickBot="1">
      <c r="A142" s="78" t="s">
        <v>9</v>
      </c>
      <c r="B142" s="144" t="s">
        <v>10</v>
      </c>
      <c r="C142" s="789" t="s">
        <v>133</v>
      </c>
      <c r="D142" s="790"/>
      <c r="E142" s="790"/>
      <c r="F142" s="790"/>
      <c r="G142" s="790"/>
      <c r="H142" s="791"/>
      <c r="I142" s="145">
        <f>J142+L142</f>
        <v>13209.05</v>
      </c>
      <c r="J142" s="146">
        <f>J141+J42+J36+J32+J26</f>
        <v>13209.05</v>
      </c>
      <c r="K142" s="146">
        <f>K141+K137+K135+K133+K131+K129+K127+K125+K123+K121+K119+K117+K115+K113+K111+K109+K107+K104+K102+K100+K98+K96+K94+K92+K90+K88+K86+K84+K82+K80+K78+K76+K74+K72+K139+K70+K68+K66+K64+K62+K60+K58+K56+K54+K52+K50+K48+K46</f>
        <v>0</v>
      </c>
      <c r="L142" s="146">
        <f>L141+L137+L135+L133+L131+L129+L127+L125+L123+L121+L119+L117+L115+L113+L111+L109+L107+L104+L102+L100+L98+L96+L94+L92+L90+L88+L86+L84+L82+L80+L78+L76+L74+L72+L139+L70+L68+L66+L64+L62+L60+L58+L56+L54+L52+L50+L48+L46</f>
        <v>0</v>
      </c>
      <c r="M142" s="145">
        <f>N142+P142</f>
        <v>14182.619999999997</v>
      </c>
      <c r="N142" s="146">
        <f>N141+N42+N36+N32+N26</f>
        <v>14019.819999999998</v>
      </c>
      <c r="O142" s="146">
        <f>O141+O42+O36+O32+O26</f>
        <v>8823.2000000000025</v>
      </c>
      <c r="P142" s="146">
        <f>P141+P42+P36+P32+P26</f>
        <v>162.80000000000001</v>
      </c>
    </row>
  </sheetData>
  <mergeCells count="397">
    <mergeCell ref="A2:A4"/>
    <mergeCell ref="G121:G122"/>
    <mergeCell ref="I2:L2"/>
    <mergeCell ref="A38:A39"/>
    <mergeCell ref="B38:B39"/>
    <mergeCell ref="C38:C39"/>
    <mergeCell ref="D38:D39"/>
    <mergeCell ref="E38:E39"/>
    <mergeCell ref="B2:B4"/>
    <mergeCell ref="C2:C4"/>
    <mergeCell ref="D2:D4"/>
    <mergeCell ref="G2:G4"/>
    <mergeCell ref="F30:F31"/>
    <mergeCell ref="E28:E29"/>
    <mergeCell ref="F28:F29"/>
    <mergeCell ref="C30:C31"/>
    <mergeCell ref="D30:D31"/>
    <mergeCell ref="G34:G35"/>
    <mergeCell ref="C34:C35"/>
    <mergeCell ref="E30:E31"/>
    <mergeCell ref="A33:P33"/>
    <mergeCell ref="C32:H32"/>
    <mergeCell ref="B6:B26"/>
    <mergeCell ref="C6:C26"/>
    <mergeCell ref="P3:P4"/>
    <mergeCell ref="A64:A65"/>
    <mergeCell ref="G40:G41"/>
    <mergeCell ref="A5:P5"/>
    <mergeCell ref="A27:P27"/>
    <mergeCell ref="N3:O3"/>
    <mergeCell ref="H2:H4"/>
    <mergeCell ref="M2:P2"/>
    <mergeCell ref="M3:M4"/>
    <mergeCell ref="E2:E4"/>
    <mergeCell ref="F2:F4"/>
    <mergeCell ref="G28:G29"/>
    <mergeCell ref="I3:I4"/>
    <mergeCell ref="J3:K3"/>
    <mergeCell ref="L3:L4"/>
    <mergeCell ref="H6:H24"/>
    <mergeCell ref="G30:G31"/>
    <mergeCell ref="B34:B35"/>
    <mergeCell ref="A37:P37"/>
    <mergeCell ref="G38:G39"/>
    <mergeCell ref="F40:F41"/>
    <mergeCell ref="A40:A41"/>
    <mergeCell ref="B40:B41"/>
    <mergeCell ref="C40:C41"/>
    <mergeCell ref="D6:D24"/>
    <mergeCell ref="C42:H42"/>
    <mergeCell ref="A43:P43"/>
    <mergeCell ref="D34:D35"/>
    <mergeCell ref="E34:E35"/>
    <mergeCell ref="F34:F35"/>
    <mergeCell ref="A34:A35"/>
    <mergeCell ref="D40:D41"/>
    <mergeCell ref="E40:E41"/>
    <mergeCell ref="F38:F39"/>
    <mergeCell ref="C36:H36"/>
    <mergeCell ref="A68:A69"/>
    <mergeCell ref="A70:A71"/>
    <mergeCell ref="A28:A29"/>
    <mergeCell ref="B28:B29"/>
    <mergeCell ref="C28:C29"/>
    <mergeCell ref="D28:D29"/>
    <mergeCell ref="A80:A81"/>
    <mergeCell ref="A78:A79"/>
    <mergeCell ref="B78:B79"/>
    <mergeCell ref="A66:A67"/>
    <mergeCell ref="B66:B67"/>
    <mergeCell ref="C66:C67"/>
    <mergeCell ref="B68:B69"/>
    <mergeCell ref="C68:C69"/>
    <mergeCell ref="B70:B71"/>
    <mergeCell ref="C70:C71"/>
    <mergeCell ref="D70:D71"/>
    <mergeCell ref="A74:A75"/>
    <mergeCell ref="B76:B77"/>
    <mergeCell ref="C72:C73"/>
    <mergeCell ref="B72:B73"/>
    <mergeCell ref="D66:D67"/>
    <mergeCell ref="A72:A73"/>
    <mergeCell ref="A44:A45"/>
    <mergeCell ref="C94:C95"/>
    <mergeCell ref="D94:D95"/>
    <mergeCell ref="A86:A87"/>
    <mergeCell ref="A84:A85"/>
    <mergeCell ref="A76:A77"/>
    <mergeCell ref="A98:A99"/>
    <mergeCell ref="C142:H142"/>
    <mergeCell ref="E76:E77"/>
    <mergeCell ref="G76:G77"/>
    <mergeCell ref="E78:E79"/>
    <mergeCell ref="F78:F79"/>
    <mergeCell ref="G117:G118"/>
    <mergeCell ref="D92:D93"/>
    <mergeCell ref="C107:C108"/>
    <mergeCell ref="F76:F77"/>
    <mergeCell ref="C76:C77"/>
    <mergeCell ref="D90:D91"/>
    <mergeCell ref="C100:C101"/>
    <mergeCell ref="D100:D101"/>
    <mergeCell ref="C109:C110"/>
    <mergeCell ref="D104:D106"/>
    <mergeCell ref="C98:C99"/>
    <mergeCell ref="D98:D99"/>
    <mergeCell ref="C141:H141"/>
    <mergeCell ref="B80:B81"/>
    <mergeCell ref="C80:C81"/>
    <mergeCell ref="D80:D81"/>
    <mergeCell ref="C90:C91"/>
    <mergeCell ref="D76:D77"/>
    <mergeCell ref="C117:C118"/>
    <mergeCell ref="E66:E67"/>
    <mergeCell ref="E68:E69"/>
    <mergeCell ref="E80:E81"/>
    <mergeCell ref="E84:E85"/>
    <mergeCell ref="E74:E75"/>
    <mergeCell ref="E82:E83"/>
    <mergeCell ref="E70:E71"/>
    <mergeCell ref="E72:E73"/>
    <mergeCell ref="D107:D108"/>
    <mergeCell ref="C82:C83"/>
    <mergeCell ref="D82:D83"/>
    <mergeCell ref="B74:B75"/>
    <mergeCell ref="C74:C75"/>
    <mergeCell ref="C78:C79"/>
    <mergeCell ref="D78:D79"/>
    <mergeCell ref="C92:C93"/>
    <mergeCell ref="C96:C97"/>
    <mergeCell ref="B94:B95"/>
    <mergeCell ref="C139:C140"/>
    <mergeCell ref="D139:D140"/>
    <mergeCell ref="D133:D134"/>
    <mergeCell ref="B104:B106"/>
    <mergeCell ref="C104:C106"/>
    <mergeCell ref="C102:C103"/>
    <mergeCell ref="D102:D103"/>
    <mergeCell ref="D96:D97"/>
    <mergeCell ref="B96:B97"/>
    <mergeCell ref="B107:B108"/>
    <mergeCell ref="B102:B103"/>
    <mergeCell ref="B115:B116"/>
    <mergeCell ref="B117:B118"/>
    <mergeCell ref="A102:A103"/>
    <mergeCell ref="B98:B99"/>
    <mergeCell ref="B100:B101"/>
    <mergeCell ref="A107:A108"/>
    <mergeCell ref="A104:A106"/>
    <mergeCell ref="A113:A114"/>
    <mergeCell ref="B113:B114"/>
    <mergeCell ref="A82:A83"/>
    <mergeCell ref="A100:A101"/>
    <mergeCell ref="A96:A97"/>
    <mergeCell ref="B92:B93"/>
    <mergeCell ref="B90:B91"/>
    <mergeCell ref="B84:B85"/>
    <mergeCell ref="A90:A91"/>
    <mergeCell ref="A88:A89"/>
    <mergeCell ref="A92:A93"/>
    <mergeCell ref="A94:A95"/>
    <mergeCell ref="A109:A110"/>
    <mergeCell ref="B109:B110"/>
    <mergeCell ref="A111:A112"/>
    <mergeCell ref="A139:A140"/>
    <mergeCell ref="F131:F132"/>
    <mergeCell ref="E139:E140"/>
    <mergeCell ref="F139:F140"/>
    <mergeCell ref="G139:G140"/>
    <mergeCell ref="G131:G132"/>
    <mergeCell ref="G127:G128"/>
    <mergeCell ref="F127:F128"/>
    <mergeCell ref="G129:G130"/>
    <mergeCell ref="F129:F130"/>
    <mergeCell ref="C133:C134"/>
    <mergeCell ref="G137:G138"/>
    <mergeCell ref="F135:F136"/>
    <mergeCell ref="G135:G136"/>
    <mergeCell ref="B139:B140"/>
    <mergeCell ref="G133:G134"/>
    <mergeCell ref="D131:D132"/>
    <mergeCell ref="C129:C130"/>
    <mergeCell ref="F137:F138"/>
    <mergeCell ref="E137:E138"/>
    <mergeCell ref="E133:E134"/>
    <mergeCell ref="F133:F134"/>
    <mergeCell ref="E131:E132"/>
    <mergeCell ref="E129:E130"/>
    <mergeCell ref="G62:G63"/>
    <mergeCell ref="G56:G57"/>
    <mergeCell ref="F64:F65"/>
    <mergeCell ref="G64:G65"/>
    <mergeCell ref="G58:G59"/>
    <mergeCell ref="G60:G61"/>
    <mergeCell ref="F94:F95"/>
    <mergeCell ref="G90:G91"/>
    <mergeCell ref="G88:G89"/>
    <mergeCell ref="F92:F93"/>
    <mergeCell ref="G94:G95"/>
    <mergeCell ref="F62:F63"/>
    <mergeCell ref="F56:F57"/>
    <mergeCell ref="F58:F59"/>
    <mergeCell ref="F60:F61"/>
    <mergeCell ref="G70:G71"/>
    <mergeCell ref="G78:G79"/>
    <mergeCell ref="G72:G73"/>
    <mergeCell ref="G66:G67"/>
    <mergeCell ref="G74:G75"/>
    <mergeCell ref="F74:F75"/>
    <mergeCell ref="F66:F67"/>
    <mergeCell ref="G68:G69"/>
    <mergeCell ref="G80:G81"/>
    <mergeCell ref="F44:F45"/>
    <mergeCell ref="E46:E47"/>
    <mergeCell ref="D44:D45"/>
    <mergeCell ref="G46:G47"/>
    <mergeCell ref="C50:C51"/>
    <mergeCell ref="E44:E45"/>
    <mergeCell ref="F48:F49"/>
    <mergeCell ref="G48:G49"/>
    <mergeCell ref="G50:G51"/>
    <mergeCell ref="E48:E49"/>
    <mergeCell ref="G44:G45"/>
    <mergeCell ref="F46:F47"/>
    <mergeCell ref="F50:F51"/>
    <mergeCell ref="B44:B45"/>
    <mergeCell ref="A46:A47"/>
    <mergeCell ref="B46:B47"/>
    <mergeCell ref="A52:A53"/>
    <mergeCell ref="A48:A49"/>
    <mergeCell ref="B48:B49"/>
    <mergeCell ref="C48:C49"/>
    <mergeCell ref="D48:D49"/>
    <mergeCell ref="C46:C47"/>
    <mergeCell ref="D46:D47"/>
    <mergeCell ref="A50:A51"/>
    <mergeCell ref="B50:B51"/>
    <mergeCell ref="B52:B53"/>
    <mergeCell ref="C44:C45"/>
    <mergeCell ref="E52:E53"/>
    <mergeCell ref="G54:G55"/>
    <mergeCell ref="C52:C53"/>
    <mergeCell ref="D52:D53"/>
    <mergeCell ref="D50:D51"/>
    <mergeCell ref="E50:E51"/>
    <mergeCell ref="E54:E55"/>
    <mergeCell ref="A54:A55"/>
    <mergeCell ref="B54:B55"/>
    <mergeCell ref="D54:D55"/>
    <mergeCell ref="C54:C55"/>
    <mergeCell ref="F54:F55"/>
    <mergeCell ref="G52:G53"/>
    <mergeCell ref="F52:F53"/>
    <mergeCell ref="A62:A63"/>
    <mergeCell ref="C62:C63"/>
    <mergeCell ref="D56:D57"/>
    <mergeCell ref="D62:D63"/>
    <mergeCell ref="B62:B63"/>
    <mergeCell ref="C60:C61"/>
    <mergeCell ref="C58:C59"/>
    <mergeCell ref="E64:E65"/>
    <mergeCell ref="E62:E63"/>
    <mergeCell ref="E60:E61"/>
    <mergeCell ref="A58:A59"/>
    <mergeCell ref="B60:B61"/>
    <mergeCell ref="B58:B59"/>
    <mergeCell ref="A60:A61"/>
    <mergeCell ref="E56:E57"/>
    <mergeCell ref="E58:E59"/>
    <mergeCell ref="A56:A57"/>
    <mergeCell ref="B56:B57"/>
    <mergeCell ref="C56:C57"/>
    <mergeCell ref="D60:D61"/>
    <mergeCell ref="B64:B65"/>
    <mergeCell ref="C64:C65"/>
    <mergeCell ref="D64:D65"/>
    <mergeCell ref="C84:C85"/>
    <mergeCell ref="D84:D85"/>
    <mergeCell ref="B82:B83"/>
    <mergeCell ref="B86:B87"/>
    <mergeCell ref="B88:B89"/>
    <mergeCell ref="C88:C89"/>
    <mergeCell ref="C86:C87"/>
    <mergeCell ref="D88:D89"/>
    <mergeCell ref="E88:E89"/>
    <mergeCell ref="D86:D87"/>
    <mergeCell ref="E86:E87"/>
    <mergeCell ref="G104:G106"/>
    <mergeCell ref="F102:F103"/>
    <mergeCell ref="E104:E106"/>
    <mergeCell ref="F104:F106"/>
    <mergeCell ref="D68:D69"/>
    <mergeCell ref="G100:G101"/>
    <mergeCell ref="F90:F91"/>
    <mergeCell ref="G92:G93"/>
    <mergeCell ref="G102:G103"/>
    <mergeCell ref="F100:F101"/>
    <mergeCell ref="G96:G97"/>
    <mergeCell ref="E92:E93"/>
    <mergeCell ref="E90:E91"/>
    <mergeCell ref="D72:D73"/>
    <mergeCell ref="D74:D75"/>
    <mergeCell ref="F84:F85"/>
    <mergeCell ref="F80:F81"/>
    <mergeCell ref="F70:F71"/>
    <mergeCell ref="F72:F73"/>
    <mergeCell ref="F68:F69"/>
    <mergeCell ref="G84:G85"/>
    <mergeCell ref="G86:G87"/>
    <mergeCell ref="G82:G83"/>
    <mergeCell ref="F82:F83"/>
    <mergeCell ref="F88:F89"/>
    <mergeCell ref="F86:F87"/>
    <mergeCell ref="F113:F114"/>
    <mergeCell ref="G125:G126"/>
    <mergeCell ref="F115:F116"/>
    <mergeCell ref="F121:F122"/>
    <mergeCell ref="F117:F118"/>
    <mergeCell ref="E94:E95"/>
    <mergeCell ref="F98:F99"/>
    <mergeCell ref="G98:G99"/>
    <mergeCell ref="F96:F97"/>
    <mergeCell ref="E96:E97"/>
    <mergeCell ref="E98:E99"/>
    <mergeCell ref="E100:E101"/>
    <mergeCell ref="E107:E108"/>
    <mergeCell ref="G109:G110"/>
    <mergeCell ref="G115:G116"/>
    <mergeCell ref="G123:G124"/>
    <mergeCell ref="F125:F126"/>
    <mergeCell ref="E123:E124"/>
    <mergeCell ref="F123:F124"/>
    <mergeCell ref="F119:F120"/>
    <mergeCell ref="G111:G112"/>
    <mergeCell ref="E102:E103"/>
    <mergeCell ref="F111:F112"/>
    <mergeCell ref="F109:F110"/>
    <mergeCell ref="F107:F108"/>
    <mergeCell ref="G107:G108"/>
    <mergeCell ref="D111:D112"/>
    <mergeCell ref="E121:E122"/>
    <mergeCell ref="D121:D122"/>
    <mergeCell ref="E115:E116"/>
    <mergeCell ref="E117:E118"/>
    <mergeCell ref="D109:D110"/>
    <mergeCell ref="G119:G120"/>
    <mergeCell ref="D113:D114"/>
    <mergeCell ref="D117:D118"/>
    <mergeCell ref="G113:G114"/>
    <mergeCell ref="E135:E136"/>
    <mergeCell ref="A135:A136"/>
    <mergeCell ref="A133:A134"/>
    <mergeCell ref="E127:E128"/>
    <mergeCell ref="E119:E120"/>
    <mergeCell ref="D115:D116"/>
    <mergeCell ref="D123:D124"/>
    <mergeCell ref="E125:E126"/>
    <mergeCell ref="E109:E110"/>
    <mergeCell ref="E111:E112"/>
    <mergeCell ref="D125:D126"/>
    <mergeCell ref="E113:E114"/>
    <mergeCell ref="A123:A124"/>
    <mergeCell ref="C113:C114"/>
    <mergeCell ref="C121:C122"/>
    <mergeCell ref="C123:C124"/>
    <mergeCell ref="D119:D120"/>
    <mergeCell ref="A125:A126"/>
    <mergeCell ref="B125:B126"/>
    <mergeCell ref="C125:C126"/>
    <mergeCell ref="B111:B112"/>
    <mergeCell ref="C111:C112"/>
    <mergeCell ref="B121:B122"/>
    <mergeCell ref="B119:B120"/>
    <mergeCell ref="A137:A138"/>
    <mergeCell ref="B137:B138"/>
    <mergeCell ref="C137:C138"/>
    <mergeCell ref="D137:D138"/>
    <mergeCell ref="B133:B134"/>
    <mergeCell ref="B135:B136"/>
    <mergeCell ref="C135:C136"/>
    <mergeCell ref="B129:B130"/>
    <mergeCell ref="D127:D128"/>
    <mergeCell ref="B131:B132"/>
    <mergeCell ref="C131:C132"/>
    <mergeCell ref="B127:B128"/>
    <mergeCell ref="D129:D130"/>
    <mergeCell ref="A115:A116"/>
    <mergeCell ref="A131:A132"/>
    <mergeCell ref="A129:A130"/>
    <mergeCell ref="A117:A118"/>
    <mergeCell ref="A119:A120"/>
    <mergeCell ref="A127:A128"/>
    <mergeCell ref="A121:A122"/>
    <mergeCell ref="B123:B124"/>
    <mergeCell ref="C115:C116"/>
    <mergeCell ref="C119:C120"/>
    <mergeCell ref="C127:C128"/>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 priedas</vt:lpstr>
      <vt:lpstr>KMSA išlaikymas</vt:lpstr>
      <vt:lpstr>'1 priedas'!Print_Area</vt:lpstr>
    </vt:vector>
  </TitlesOfParts>
  <Company>valdyba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DaivaB</cp:lastModifiedBy>
  <cp:lastPrinted>2021-02-12T08:09:03Z</cp:lastPrinted>
  <dcterms:created xsi:type="dcterms:W3CDTF">2004-05-19T10:48:48Z</dcterms:created>
  <dcterms:modified xsi:type="dcterms:W3CDTF">2021-02-12T13:27:05Z</dcterms:modified>
</cp:coreProperties>
</file>