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." sheetId="4" r:id="rId1"/>
  </sheets>
  <definedNames>
    <definedName name="_xlnm.Print_Titles" localSheetId="0">'2 pr.'!$8:$10</definedName>
  </definedNames>
  <calcPr calcId="125725"/>
</workbook>
</file>

<file path=xl/calcChain.xml><?xml version="1.0" encoding="utf-8"?>
<calcChain xmlns="http://schemas.openxmlformats.org/spreadsheetml/2006/main">
  <c r="L127" i="4"/>
  <c r="I52" l="1"/>
  <c r="J52"/>
  <c r="K52"/>
  <c r="L52"/>
  <c r="M52"/>
  <c r="N52"/>
  <c r="O52"/>
  <c r="P52"/>
  <c r="Q52"/>
  <c r="H52"/>
  <c r="M102"/>
  <c r="L102"/>
  <c r="I102"/>
  <c r="H102"/>
  <c r="J97"/>
  <c r="Q85"/>
  <c r="P85"/>
  <c r="O85"/>
  <c r="K85"/>
  <c r="J85"/>
  <c r="I85"/>
  <c r="H85"/>
  <c r="Q81"/>
  <c r="P81"/>
  <c r="O81"/>
  <c r="K81"/>
  <c r="J81"/>
  <c r="I81"/>
  <c r="H81"/>
  <c r="M55"/>
  <c r="L55"/>
  <c r="I55"/>
  <c r="H55"/>
  <c r="M45"/>
  <c r="L45"/>
  <c r="M34"/>
  <c r="L34"/>
  <c r="I34"/>
  <c r="H34"/>
  <c r="H31"/>
  <c r="L133"/>
  <c r="I97"/>
  <c r="K97"/>
  <c r="L97"/>
  <c r="M97"/>
  <c r="N97"/>
  <c r="O97"/>
  <c r="P97"/>
  <c r="Q97"/>
  <c r="H97"/>
  <c r="Q57"/>
  <c r="P57"/>
  <c r="O57"/>
  <c r="N57"/>
  <c r="M57"/>
  <c r="L57"/>
  <c r="K57"/>
  <c r="J57"/>
  <c r="I57"/>
  <c r="H57"/>
  <c r="Q120"/>
  <c r="P120"/>
  <c r="O120"/>
  <c r="N120"/>
  <c r="M120"/>
  <c r="L120"/>
  <c r="K120"/>
  <c r="J120"/>
  <c r="I120"/>
  <c r="H120"/>
  <c r="H122"/>
  <c r="I122"/>
  <c r="J122"/>
  <c r="K122"/>
  <c r="N122"/>
  <c r="O122"/>
  <c r="P122"/>
  <c r="Q122"/>
  <c r="Q47"/>
  <c r="P47"/>
  <c r="O47"/>
  <c r="N47"/>
  <c r="M47"/>
  <c r="L47"/>
  <c r="K47"/>
  <c r="J47"/>
  <c r="I47"/>
  <c r="H47"/>
  <c r="Q106"/>
  <c r="H45"/>
  <c r="I45"/>
  <c r="J45"/>
  <c r="K45"/>
  <c r="N45"/>
  <c r="O45"/>
  <c r="O101"/>
  <c r="N101"/>
  <c r="K101"/>
  <c r="K103" s="1"/>
  <c r="J101"/>
  <c r="J102" s="1"/>
  <c r="Q74"/>
  <c r="P74"/>
  <c r="O74"/>
  <c r="K74"/>
  <c r="H49"/>
  <c r="I49"/>
  <c r="J49"/>
  <c r="K49"/>
  <c r="L49"/>
  <c r="M49"/>
  <c r="N49"/>
  <c r="O49"/>
  <c r="P49"/>
  <c r="Q49"/>
  <c r="H42"/>
  <c r="I42"/>
  <c r="J42"/>
  <c r="K42"/>
  <c r="L42"/>
  <c r="M42"/>
  <c r="O42"/>
  <c r="P42"/>
  <c r="Q42"/>
  <c r="M85"/>
  <c r="L85"/>
  <c r="M81"/>
  <c r="L81"/>
  <c r="N85"/>
  <c r="N81"/>
  <c r="Q34"/>
  <c r="P34"/>
  <c r="O34"/>
  <c r="N34"/>
  <c r="K34"/>
  <c r="J34"/>
  <c r="Q55"/>
  <c r="P55"/>
  <c r="O55"/>
  <c r="N55"/>
  <c r="K55"/>
  <c r="J55"/>
  <c r="Q24" l="1"/>
  <c r="P24"/>
  <c r="O24"/>
  <c r="N24"/>
  <c r="M24"/>
  <c r="L24"/>
  <c r="K24"/>
  <c r="J24"/>
  <c r="I24"/>
  <c r="H24"/>
  <c r="M104"/>
  <c r="N104"/>
  <c r="O104"/>
  <c r="Q104"/>
  <c r="L104"/>
  <c r="Q19" l="1"/>
  <c r="P19"/>
  <c r="O19"/>
  <c r="N19"/>
  <c r="M19"/>
  <c r="L19"/>
  <c r="K19"/>
  <c r="J19"/>
  <c r="I19"/>
  <c r="H19"/>
  <c r="I22"/>
  <c r="J22"/>
  <c r="K22"/>
  <c r="L22"/>
  <c r="M22"/>
  <c r="N22"/>
  <c r="O22"/>
  <c r="P22"/>
  <c r="Q22"/>
  <c r="H22"/>
  <c r="I139"/>
  <c r="J139"/>
  <c r="K139"/>
  <c r="L139"/>
  <c r="M139"/>
  <c r="N139"/>
  <c r="O139"/>
  <c r="P139"/>
  <c r="Q139"/>
  <c r="H139"/>
  <c r="I136"/>
  <c r="J136"/>
  <c r="K136"/>
  <c r="L136"/>
  <c r="L140" s="1"/>
  <c r="M136"/>
  <c r="N136"/>
  <c r="O136"/>
  <c r="P136"/>
  <c r="Q136"/>
  <c r="H136"/>
  <c r="I133"/>
  <c r="I140" s="1"/>
  <c r="J133"/>
  <c r="J140" s="1"/>
  <c r="K133"/>
  <c r="M133"/>
  <c r="N133"/>
  <c r="N140" s="1"/>
  <c r="O133"/>
  <c r="P133"/>
  <c r="Q133"/>
  <c r="H133"/>
  <c r="H140" s="1"/>
  <c r="I117"/>
  <c r="J117"/>
  <c r="K117"/>
  <c r="L117"/>
  <c r="M117"/>
  <c r="N117"/>
  <c r="O117"/>
  <c r="P117"/>
  <c r="Q117"/>
  <c r="H117"/>
  <c r="I124"/>
  <c r="J124"/>
  <c r="K124"/>
  <c r="N124"/>
  <c r="O124"/>
  <c r="P124"/>
  <c r="Q124"/>
  <c r="H124"/>
  <c r="I114"/>
  <c r="J114"/>
  <c r="K114"/>
  <c r="L114"/>
  <c r="M114"/>
  <c r="N114"/>
  <c r="O114"/>
  <c r="P114"/>
  <c r="Q114"/>
  <c r="H114"/>
  <c r="I111"/>
  <c r="J111"/>
  <c r="K111"/>
  <c r="L111"/>
  <c r="M111"/>
  <c r="N111"/>
  <c r="O111"/>
  <c r="P111"/>
  <c r="Q111"/>
  <c r="H111"/>
  <c r="Q102"/>
  <c r="K102"/>
  <c r="N102"/>
  <c r="O102"/>
  <c r="P102"/>
  <c r="J91"/>
  <c r="K91"/>
  <c r="L91"/>
  <c r="M91"/>
  <c r="N91"/>
  <c r="O91"/>
  <c r="P91"/>
  <c r="Q91"/>
  <c r="I89"/>
  <c r="J89"/>
  <c r="K89"/>
  <c r="L89"/>
  <c r="M89"/>
  <c r="N89"/>
  <c r="O89"/>
  <c r="P89"/>
  <c r="Q89"/>
  <c r="H89"/>
  <c r="I87"/>
  <c r="J87"/>
  <c r="K87"/>
  <c r="L87"/>
  <c r="M87"/>
  <c r="N87"/>
  <c r="O87"/>
  <c r="P87"/>
  <c r="Q87"/>
  <c r="H87"/>
  <c r="I72"/>
  <c r="J72"/>
  <c r="K72"/>
  <c r="L72"/>
  <c r="M72"/>
  <c r="N72"/>
  <c r="O72"/>
  <c r="P72"/>
  <c r="Q72"/>
  <c r="H72"/>
  <c r="J70"/>
  <c r="K70"/>
  <c r="L70"/>
  <c r="M70"/>
  <c r="N70"/>
  <c r="O70"/>
  <c r="P70"/>
  <c r="Q70"/>
  <c r="I65"/>
  <c r="J65"/>
  <c r="K65"/>
  <c r="L65"/>
  <c r="M65"/>
  <c r="O65"/>
  <c r="P65"/>
  <c r="Q65"/>
  <c r="H65"/>
  <c r="I63"/>
  <c r="J63"/>
  <c r="K63"/>
  <c r="L63"/>
  <c r="M63"/>
  <c r="N63"/>
  <c r="O63"/>
  <c r="P63"/>
  <c r="Q63"/>
  <c r="H63"/>
  <c r="I60"/>
  <c r="J60"/>
  <c r="K60"/>
  <c r="L60"/>
  <c r="M60"/>
  <c r="N60"/>
  <c r="O60"/>
  <c r="P60"/>
  <c r="Q60"/>
  <c r="H60"/>
  <c r="I40"/>
  <c r="J40"/>
  <c r="K40"/>
  <c r="O40"/>
  <c r="P40"/>
  <c r="Q40"/>
  <c r="H40"/>
  <c r="I38"/>
  <c r="J38"/>
  <c r="K38"/>
  <c r="L38"/>
  <c r="M38"/>
  <c r="N38"/>
  <c r="O38"/>
  <c r="P38"/>
  <c r="Q38"/>
  <c r="H38"/>
  <c r="I31"/>
  <c r="J31"/>
  <c r="K31"/>
  <c r="L31"/>
  <c r="M31"/>
  <c r="N31"/>
  <c r="O31"/>
  <c r="P31"/>
  <c r="Q31"/>
  <c r="I27"/>
  <c r="J27"/>
  <c r="K27"/>
  <c r="L27"/>
  <c r="M27"/>
  <c r="N27"/>
  <c r="O27"/>
  <c r="P27"/>
  <c r="Q27"/>
  <c r="H27"/>
  <c r="I16"/>
  <c r="J16"/>
  <c r="K16"/>
  <c r="L16"/>
  <c r="M16"/>
  <c r="P16"/>
  <c r="Q16"/>
  <c r="H16"/>
  <c r="O140" l="1"/>
  <c r="P140"/>
  <c r="K140"/>
  <c r="Q140"/>
  <c r="M140"/>
  <c r="Q107"/>
  <c r="P107"/>
  <c r="L107"/>
  <c r="M107"/>
  <c r="I107"/>
  <c r="H107"/>
  <c r="N107"/>
  <c r="K107"/>
  <c r="O66"/>
  <c r="O107"/>
  <c r="J107"/>
  <c r="Q66"/>
  <c r="J66"/>
  <c r="K66"/>
  <c r="P66"/>
  <c r="N66"/>
  <c r="I66"/>
  <c r="K127"/>
  <c r="N127"/>
  <c r="J127"/>
  <c r="O127"/>
  <c r="I127"/>
  <c r="L66"/>
  <c r="M66"/>
  <c r="H66"/>
  <c r="Q127"/>
  <c r="P127"/>
  <c r="M127"/>
  <c r="H127"/>
  <c r="L141" l="1"/>
  <c r="L142" s="1"/>
  <c r="I141"/>
  <c r="I142" s="1"/>
  <c r="K141"/>
  <c r="K142" s="1"/>
  <c r="Q141"/>
  <c r="Q142" s="1"/>
  <c r="J141"/>
  <c r="J142" s="1"/>
  <c r="M141"/>
  <c r="M142" s="1"/>
  <c r="P141"/>
  <c r="P142" s="1"/>
  <c r="O141"/>
  <c r="O142" s="1"/>
  <c r="N141"/>
  <c r="N142" s="1"/>
  <c r="H141"/>
  <c r="H142" s="1"/>
</calcChain>
</file>

<file path=xl/sharedStrings.xml><?xml version="1.0" encoding="utf-8"?>
<sst xmlns="http://schemas.openxmlformats.org/spreadsheetml/2006/main" count="481" uniqueCount="164">
  <si>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</si>
  <si>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</si>
  <si>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</si>
  <si>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</si>
  <si>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</si>
  <si>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</si>
  <si>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</si>
  <si>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</si>
  <si>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</si>
  <si>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</si>
  <si>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</si>
  <si>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</si>
  <si>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</si>
  <si>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</si>
  <si>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</si>
  <si>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</si>
  <si>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</si>
  <si>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VB</t>
  </si>
  <si>
    <t>SB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</si>
  <si>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</si>
  <si>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</si>
  <si>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</si>
  <si>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</si>
  <si>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</si>
  <si>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</si>
  <si>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</si>
  <si>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</si>
  <si>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</si>
  <si>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</si>
  <si>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Pavadinimas</t>
  </si>
  <si>
    <t>-</t>
  </si>
  <si>
    <t>SP</t>
  </si>
  <si>
    <t>10.07.01.01</t>
  </si>
  <si>
    <t>10.04.01.40</t>
  </si>
  <si>
    <t>10.06.01.01</t>
  </si>
  <si>
    <t>10.03.01.01</t>
  </si>
  <si>
    <t>10.01.02.40</t>
  </si>
  <si>
    <t>10.09.01.01</t>
  </si>
  <si>
    <t>10.04.01.01</t>
  </si>
  <si>
    <t>Mokinių, aprūpintų mokinio reikmenimis, skaičius</t>
  </si>
  <si>
    <t xml:space="preserve">SB </t>
  </si>
  <si>
    <t>Valstybinių išmokų ir piniginės socialinės paramos gavėjų skaičius</t>
  </si>
  <si>
    <t>10.02.01.02</t>
  </si>
  <si>
    <t>2 Programa. Socialinės paramos ir sveikatos apsaugos paslaugų kokybės gerinimo programa</t>
  </si>
  <si>
    <t>1 Strateginis tikslas. Užtikrinti gyventojams kokybiškas ir prieinamas švietimo, sveikatos apsaugos ir socialinės paramos paslaugas</t>
  </si>
  <si>
    <t>Organizuoti ir užtikrinti valstybės socialinės ir sveikatos politikos įgyvendinimą, mažinti socialinę atskirtį rajone</t>
  </si>
  <si>
    <t>Užtikrinti Lietuvos Respublikos teisės aktais numatytos piniginės socialinės paramos teikimą</t>
  </si>
  <si>
    <t>Organizuoti ir teikti socialines paslaugas įvairioms gyventojų socialinėms grupėms</t>
  </si>
  <si>
    <t>Gerinti neįgaliųjų socialinę integraciją, užtikrinti socialinę globą</t>
  </si>
  <si>
    <t>8.1</t>
  </si>
  <si>
    <t>8.3</t>
  </si>
  <si>
    <t>8.4</t>
  </si>
  <si>
    <t>Visuomenės sveikatos biuro teikiamų paslaugų gavėjų skaičius</t>
  </si>
  <si>
    <t>07.04.01.01.</t>
  </si>
  <si>
    <t>Teikti gyventojams kokybiškas ir saugias sveikatos priežiūros paslaugas</t>
  </si>
  <si>
    <t>Kompensuotų pavėžėjimų skaičius</t>
  </si>
  <si>
    <t>Neįgaliesiems pritaikytų butų skaičius</t>
  </si>
  <si>
    <t>Ilgalaikes (trumpalaikes) socialines paslaugas gaunančių senų ir neįgalių asmenų skaičius</t>
  </si>
  <si>
    <t>Lovų, seniems ir neįgaliems asmenims, skaičius slaugos ligoninėse</t>
  </si>
  <si>
    <t>(savivaldybės, padalinio, įstaigos pavadinimas)</t>
  </si>
  <si>
    <t>SOCIALINĖS PARAMOS IR SVEIKATOS APSAUGOS PASLAUGŲ KOKYBĖS GERINIMO PROGRAMOS NR. 2</t>
  </si>
  <si>
    <t>TIKSLŲ, UŽDAVINIŲ, PRIEMONIŲ ASIGNAVIMŲ IR PRODUKTO VERTINIMO KRITERIJŲ SUVESTINĖ</t>
  </si>
  <si>
    <t>SB (deleg)</t>
  </si>
  <si>
    <t>10.04.01.40.</t>
  </si>
  <si>
    <t>10.01.02.02.</t>
  </si>
  <si>
    <t>Valstybės dotacijų, skirtų vykdyti valstybinėms funkcijoms, įsisavinimas, proc.</t>
  </si>
  <si>
    <t>11</t>
  </si>
  <si>
    <t>12</t>
  </si>
  <si>
    <t>STD</t>
  </si>
  <si>
    <t>10.04.01.01.</t>
  </si>
  <si>
    <t>Sveikatos priežiūros mokyklose finansavimas</t>
  </si>
  <si>
    <t>Sveikatos priežiūros paslaugų gavėjų mokyklose skaičius</t>
  </si>
  <si>
    <t>13</t>
  </si>
  <si>
    <t>10.02.01.40</t>
  </si>
  <si>
    <t>10.01.02.01</t>
  </si>
  <si>
    <t>Vaikų, kuriems kompensuota skaičius</t>
  </si>
  <si>
    <t>BDK</t>
  </si>
  <si>
    <t>SB(deleg)</t>
  </si>
  <si>
    <t xml:space="preserve"> </t>
  </si>
  <si>
    <t>Išmokų vaikams skyrimas ir mokėjimas</t>
  </si>
  <si>
    <t>Mokinių socialinės paramos administravimas</t>
  </si>
  <si>
    <t>Paramos mirties atveju  administravimas</t>
  </si>
  <si>
    <t>Kredito plūkanų už socialiai remtinus asmenis mokėjimas</t>
  </si>
  <si>
    <t>Socialinė parama mokiniams</t>
  </si>
  <si>
    <t>Socialinis rėmimas</t>
  </si>
  <si>
    <t>Neveiksnių asmenų būklės peržiūrėjimui užtikrinti</t>
  </si>
  <si>
    <t>07.06.01.02</t>
  </si>
  <si>
    <t>Prienų globos namai</t>
  </si>
  <si>
    <t>Socialinių paslaugų asmenims su negalia  administravimas</t>
  </si>
  <si>
    <t>Vaikų išlaikymas globos įstaigose</t>
  </si>
  <si>
    <t>Suteiktų priėmimo skubios pagalbos paslaugų dalinis finansavimas</t>
  </si>
  <si>
    <t>Darbas su  šeimomis, kurios taikoma atvejo vadyba</t>
  </si>
  <si>
    <t>10.03.01.01.</t>
  </si>
  <si>
    <t>07.04.01.01</t>
  </si>
  <si>
    <t>ES</t>
  </si>
  <si>
    <t xml:space="preserve">Socialinių paslaugų asmenims su negalia teikimas </t>
  </si>
  <si>
    <t>Šeimos kurioms taiko atvejo vadyba</t>
  </si>
  <si>
    <t>Gaunančių paslaugas asmenų skaičius</t>
  </si>
  <si>
    <t>Globojamų vaikų skaičius</t>
  </si>
  <si>
    <t>Paslaugų teikimas Jiezno paramos šeimai centre</t>
  </si>
  <si>
    <t>Asmenų gaunačių kompensacijas skaičius</t>
  </si>
  <si>
    <t>Pritaikytų būstų skaičius</t>
  </si>
  <si>
    <t>Asmenų kuriems suteikta pagalba skaičius</t>
  </si>
  <si>
    <t>16</t>
  </si>
  <si>
    <t>2022-ųjų m. asignavimų projektas</t>
  </si>
  <si>
    <t>Būsto aplinkos pritaikymas neįgaliesiems</t>
  </si>
  <si>
    <t>Paramos gavėjų skaičius</t>
  </si>
  <si>
    <t xml:space="preserve">Parama mirties atveju </t>
  </si>
  <si>
    <t>Prienų raj. sav. visuomenės sveikatos biuras</t>
  </si>
  <si>
    <t>Gyvenančių asmenų skaičius</t>
  </si>
  <si>
    <t>Nuvažiuota km</t>
  </si>
  <si>
    <t>10.01.02.02</t>
  </si>
  <si>
    <t>Valstybinių išmokų  paramos gavėjų skaičius</t>
  </si>
  <si>
    <t>Vaikų globėjų išlaidos</t>
  </si>
  <si>
    <t>Asmenų gaunačių išmokas skaičius</t>
  </si>
  <si>
    <t>Socialinės priežiūros (pagalbos į namus) paslaugų teikimas senyvo ir darbingo amžiaus asmenims su negalia</t>
  </si>
  <si>
    <t>Socialinės globos teikimas asmenims su sunkia negalia</t>
  </si>
  <si>
    <t>organizuoti ir teikti socialines paslaugas įvairioms gyventojų socialinėms grupėms</t>
  </si>
  <si>
    <t>Socialinės pašalpos (pinigai)</t>
  </si>
  <si>
    <t>Kompensacijų mokėjimas</t>
  </si>
  <si>
    <t>Slaugos ligoninėse esančių gyventojų išlaikymas</t>
  </si>
  <si>
    <t>Socialinės pašalpos (natūra)</t>
  </si>
  <si>
    <t>Suaugusių asmenų išlaikymas globos įstaigose</t>
  </si>
  <si>
    <t>Neįgaliųjų būsto pritaikymas ir neįgaliųjų integracija (administravimas)</t>
  </si>
  <si>
    <t>Asmenų, kuriems kompensuotos socialinės globos paslaugos, skaičius</t>
  </si>
  <si>
    <t>Valstybinių išmokų paramos gavėjų skaičius</t>
  </si>
  <si>
    <t>8.2</t>
  </si>
  <si>
    <t>Savivaldybių patvirtintoms užimtumo didinimo programoms įgyvendinti</t>
  </si>
  <si>
    <t>10.05.01.01</t>
  </si>
  <si>
    <t>Viešiesiems darbams įdarbintų asmenų skaičius</t>
  </si>
  <si>
    <t>Lengvatinis keleivių vežimas</t>
  </si>
  <si>
    <t>10.07.01.02</t>
  </si>
  <si>
    <t>VšĮ Veiverių PSPC Savarankiško gyvenimo namai ir globos namai</t>
  </si>
  <si>
    <t>Smurto prevencija artimoje aplinkoje ir specializuotos komplekinės pagalbos teikimas</t>
  </si>
  <si>
    <t>specializuotų pagalbos centrų suteiktos paslaugos</t>
  </si>
  <si>
    <t xml:space="preserve">VB </t>
  </si>
  <si>
    <t>Tarpinstitucinio koordinatoriaus pareigybei išlaikyti</t>
  </si>
  <si>
    <t>SB (valst)</t>
  </si>
  <si>
    <t>Valstybės dotacijų, skirtų vykdyti valstybinėms (perduotoms savivaldybėms) funkcijoms, įsisavinimas, proc.</t>
  </si>
  <si>
    <t>10.04.01.40C</t>
  </si>
  <si>
    <t>18</t>
  </si>
  <si>
    <t>2020-ųjų m. asignavimai, Eur</t>
  </si>
  <si>
    <t>2021-ųjų m. asignavimų projektas, Eur</t>
  </si>
  <si>
    <t>2023-ųjų m. asignavimų projektas</t>
  </si>
  <si>
    <t xml:space="preserve">2023-iesiems m. </t>
  </si>
  <si>
    <t>Skirti ir mokėti tikslines kompensacijas</t>
  </si>
  <si>
    <t>19</t>
  </si>
  <si>
    <t>Akredituotai vaikų dienos  socialinei priežiūrai organizuoti, teikti ir administruoti</t>
  </si>
  <si>
    <t>17</t>
  </si>
  <si>
    <t>Akredituotų socialinės priežiūros paslaugas gaunančių asmenų skaičius</t>
  </si>
  <si>
    <t>Būsto nuomos mokesčio daliai kompensuoti</t>
  </si>
  <si>
    <t xml:space="preserve">Neįgaliųjų būsto pritaikymas </t>
  </si>
  <si>
    <t>Socialinės reabilitacijos paslaugos neįgaliesiems</t>
  </si>
  <si>
    <t>socialinės rebiliutacijos paslaugas gavusių neįgalių asmenų skaičius</t>
  </si>
  <si>
    <t>Mokinių, gaunančių nemokamą maitinimą skaičius</t>
  </si>
  <si>
    <t>Socialinis rėmimas (pašto ir banko išlaidos)</t>
  </si>
  <si>
    <t>SB (del)</t>
  </si>
  <si>
    <t>Parama higienos prekėmis ir maisto produktai labiausiai skurstantiems asmenims, administravimas</t>
  </si>
  <si>
    <t xml:space="preserve">SB  </t>
  </si>
  <si>
    <t>2021 - 2023 M. PRIENŲ RAJONO SAVIVALDYBĖS</t>
  </si>
  <si>
    <t>2021-iesiems m.</t>
  </si>
  <si>
    <t xml:space="preserve">2022-iesiems m. </t>
  </si>
  <si>
    <t>Socialines paslaugas teikiančių nevyriausybinių organizcijų, transporto priemonių išlaikymas</t>
  </si>
  <si>
    <t xml:space="preserve">PATVIRTINTA
Prienų rajono savivaldybės tarybos
2021  m. sausio 28 d. sprendimu Nr. T3-1 
(Prienų rajono savivaldybės tarybos
2021  m.kovo 25 d. sprendimo Nr. T3-68 redakcija)
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</si>
</sst>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"/>
    <numFmt numFmtId="165" formatCode="0.000"/>
  </numFmts>
  <fonts count="13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name val="Times New Roman"/>
      <family val="1"/>
    </font>
    <font>
      <sz val="8"/>
      <color rgb="FFFF0000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495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textRotation="90" wrapText="1"/>
    </xf>
    <xf numFmtId="49" fontId="3" fillId="2" borderId="24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164" fontId="2" fillId="5" borderId="50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textRotation="90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5" borderId="49" xfId="0" applyNumberFormat="1" applyFont="1" applyFill="1" applyBorder="1" applyAlignment="1">
      <alignment horizontal="center" vertical="center" wrapText="1"/>
    </xf>
    <xf numFmtId="1" fontId="2" fillId="5" borderId="51" xfId="0" applyNumberFormat="1" applyFont="1" applyFill="1" applyBorder="1" applyAlignment="1">
      <alignment horizontal="center" vertical="center" wrapText="1"/>
    </xf>
    <xf numFmtId="1" fontId="2" fillId="5" borderId="39" xfId="0" applyNumberFormat="1" applyFont="1" applyFill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1" fontId="2" fillId="0" borderId="4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5" borderId="30" xfId="0" applyNumberFormat="1" applyFont="1" applyFill="1" applyBorder="1" applyAlignment="1">
      <alignment horizontal="center" vertical="center" wrapText="1"/>
    </xf>
    <xf numFmtId="1" fontId="2" fillId="5" borderId="45" xfId="0" applyNumberFormat="1" applyFont="1" applyFill="1" applyBorder="1" applyAlignment="1">
      <alignment horizontal="center" vertical="center" wrapText="1"/>
    </xf>
    <xf numFmtId="1" fontId="2" fillId="5" borderId="28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1" fontId="2" fillId="5" borderId="29" xfId="0" applyNumberFormat="1" applyFont="1" applyFill="1" applyBorder="1" applyAlignment="1">
      <alignment horizontal="center" vertical="center" wrapText="1"/>
    </xf>
    <xf numFmtId="1" fontId="2" fillId="5" borderId="32" xfId="0" applyNumberFormat="1" applyFont="1" applyFill="1" applyBorder="1" applyAlignment="1">
      <alignment horizontal="center" vertical="center" wrapText="1"/>
    </xf>
    <xf numFmtId="1" fontId="2" fillId="5" borderId="52" xfId="0" applyNumberFormat="1" applyFont="1" applyFill="1" applyBorder="1" applyAlignment="1">
      <alignment horizontal="center" vertical="center" wrapText="1"/>
    </xf>
    <xf numFmtId="1" fontId="2" fillId="5" borderId="4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0" borderId="32" xfId="0" applyNumberFormat="1" applyFont="1" applyFill="1" applyBorder="1" applyAlignment="1">
      <alignment horizontal="center" vertical="center" wrapText="1"/>
    </xf>
    <xf numFmtId="1" fontId="2" fillId="4" borderId="31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30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1" fontId="2" fillId="0" borderId="28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29" xfId="0" applyNumberFormat="1" applyFont="1" applyFill="1" applyBorder="1" applyAlignment="1">
      <alignment horizontal="center" vertical="center" wrapText="1"/>
    </xf>
    <xf numFmtId="1" fontId="10" fillId="0" borderId="2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5" borderId="30" xfId="0" applyNumberFormat="1" applyFont="1" applyFill="1" applyBorder="1" applyAlignment="1">
      <alignment horizontal="center" vertical="center" wrapText="1"/>
    </xf>
    <xf numFmtId="1" fontId="10" fillId="5" borderId="45" xfId="0" applyNumberFormat="1" applyFont="1" applyFill="1" applyBorder="1" applyAlignment="1">
      <alignment horizontal="center" vertical="center" wrapText="1"/>
    </xf>
    <xf numFmtId="1" fontId="10" fillId="5" borderId="28" xfId="0" applyNumberFormat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1" fontId="10" fillId="4" borderId="4" xfId="0" applyNumberFormat="1" applyFont="1" applyFill="1" applyBorder="1" applyAlignment="1">
      <alignment horizontal="center" vertical="center" wrapText="1"/>
    </xf>
    <xf numFmtId="1" fontId="2" fillId="5" borderId="5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1" fontId="2" fillId="5" borderId="31" xfId="0" applyNumberFormat="1" applyFont="1" applyFill="1" applyBorder="1" applyAlignment="1">
      <alignment horizontal="center" vertical="center" wrapText="1"/>
    </xf>
    <xf numFmtId="1" fontId="2" fillId="0" borderId="27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31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1" fontId="2" fillId="0" borderId="29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49" fontId="3" fillId="3" borderId="40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4" fontId="3" fillId="3" borderId="35" xfId="0" applyNumberFormat="1" applyFont="1" applyFill="1" applyBorder="1" applyAlignment="1">
      <alignment horizontal="center" vertical="center" wrapText="1"/>
    </xf>
    <xf numFmtId="164" fontId="3" fillId="3" borderId="33" xfId="0" applyNumberFormat="1" applyFont="1" applyFill="1" applyBorder="1" applyAlignment="1">
      <alignment horizontal="center" vertical="center" wrapText="1"/>
    </xf>
    <xf numFmtId="164" fontId="3" fillId="3" borderId="36" xfId="0" applyNumberFormat="1" applyFont="1" applyFill="1" applyBorder="1" applyAlignment="1">
      <alignment horizontal="center" vertical="center" wrapText="1"/>
    </xf>
    <xf numFmtId="49" fontId="3" fillId="3" borderId="44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 wrapText="1"/>
    </xf>
    <xf numFmtId="1" fontId="2" fillId="0" borderId="51" xfId="0" applyNumberFormat="1" applyFont="1" applyFill="1" applyBorder="1" applyAlignment="1">
      <alignment horizontal="center" vertical="center" wrapText="1"/>
    </xf>
    <xf numFmtId="1" fontId="2" fillId="0" borderId="51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39" xfId="0" applyNumberFormat="1" applyFont="1" applyBorder="1" applyAlignment="1">
      <alignment horizontal="center" vertical="center" wrapText="1"/>
    </xf>
    <xf numFmtId="1" fontId="2" fillId="0" borderId="59" xfId="0" applyNumberFormat="1" applyFont="1" applyFill="1" applyBorder="1" applyAlignment="1">
      <alignment horizontal="center" vertical="center" wrapText="1"/>
    </xf>
    <xf numFmtId="1" fontId="2" fillId="0" borderId="52" xfId="0" applyNumberFormat="1" applyFont="1" applyFill="1" applyBorder="1" applyAlignment="1">
      <alignment horizontal="center" vertical="center" wrapText="1"/>
    </xf>
    <xf numFmtId="1" fontId="2" fillId="0" borderId="52" xfId="0" applyNumberFormat="1" applyFont="1" applyBorder="1" applyAlignment="1">
      <alignment horizontal="center" vertical="center" wrapText="1"/>
    </xf>
    <xf numFmtId="1" fontId="2" fillId="0" borderId="58" xfId="0" applyNumberFormat="1" applyFont="1" applyBorder="1" applyAlignment="1">
      <alignment horizontal="center" vertical="center" wrapText="1"/>
    </xf>
    <xf numFmtId="1" fontId="2" fillId="0" borderId="59" xfId="0" applyNumberFormat="1" applyFont="1" applyBorder="1" applyAlignment="1">
      <alignment horizontal="center" vertical="center" wrapText="1"/>
    </xf>
    <xf numFmtId="1" fontId="2" fillId="4" borderId="30" xfId="0" applyNumberFormat="1" applyFont="1" applyFill="1" applyBorder="1" applyAlignment="1">
      <alignment horizontal="center" vertical="center" wrapText="1"/>
    </xf>
    <xf numFmtId="1" fontId="10" fillId="0" borderId="45" xfId="0" applyNumberFormat="1" applyFont="1" applyFill="1" applyBorder="1" applyAlignment="1">
      <alignment horizontal="center"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1" fontId="10" fillId="4" borderId="30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57" xfId="0" applyNumberFormat="1" applyFont="1" applyFill="1" applyBorder="1" applyAlignment="1">
      <alignment horizontal="center" vertical="center" wrapText="1"/>
    </xf>
    <xf numFmtId="1" fontId="2" fillId="4" borderId="15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" fontId="2" fillId="9" borderId="29" xfId="0" applyNumberFormat="1" applyFont="1" applyFill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" fontId="2" fillId="4" borderId="29" xfId="0" applyNumberFormat="1" applyFont="1" applyFill="1" applyBorder="1" applyAlignment="1">
      <alignment horizontal="center" vertical="center" wrapText="1"/>
    </xf>
    <xf numFmtId="1" fontId="2" fillId="4" borderId="45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" fontId="3" fillId="3" borderId="71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1" fontId="2" fillId="5" borderId="9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1" fontId="2" fillId="9" borderId="17" xfId="0" applyNumberFormat="1" applyFont="1" applyFill="1" applyBorder="1" applyAlignment="1">
      <alignment horizontal="center" vertical="center" wrapText="1"/>
    </xf>
    <xf numFmtId="1" fontId="2" fillId="9" borderId="43" xfId="0" applyNumberFormat="1" applyFont="1" applyFill="1" applyBorder="1" applyAlignment="1">
      <alignment horizontal="center" vertical="center" wrapText="1"/>
    </xf>
    <xf numFmtId="1" fontId="2" fillId="9" borderId="31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 wrapText="1"/>
    </xf>
    <xf numFmtId="1" fontId="2" fillId="4" borderId="66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1" fontId="2" fillId="4" borderId="28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>
      <alignment horizontal="center" vertical="center" wrapText="1"/>
    </xf>
    <xf numFmtId="1" fontId="2" fillId="0" borderId="58" xfId="0" applyNumberFormat="1" applyFont="1" applyFill="1" applyBorder="1" applyAlignment="1">
      <alignment horizontal="center" vertical="center" wrapText="1"/>
    </xf>
    <xf numFmtId="1" fontId="2" fillId="4" borderId="12" xfId="0" applyNumberFormat="1" applyFont="1" applyFill="1" applyBorder="1" applyAlignment="1">
      <alignment horizontal="center" vertical="center" wrapText="1"/>
    </xf>
    <xf numFmtId="1" fontId="2" fillId="4" borderId="21" xfId="0" applyNumberFormat="1" applyFont="1" applyFill="1" applyBorder="1" applyAlignment="1">
      <alignment horizontal="center" vertical="center" wrapText="1"/>
    </xf>
    <xf numFmtId="1" fontId="2" fillId="4" borderId="70" xfId="0" applyNumberFormat="1" applyFont="1" applyFill="1" applyBorder="1" applyAlignment="1">
      <alignment horizontal="center" vertical="center" wrapText="1"/>
    </xf>
    <xf numFmtId="49" fontId="3" fillId="3" borderId="65" xfId="0" applyNumberFormat="1" applyFont="1" applyFill="1" applyBorder="1" applyAlignment="1">
      <alignment horizontal="center" vertical="center" wrapText="1"/>
    </xf>
    <xf numFmtId="1" fontId="3" fillId="3" borderId="48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 wrapText="1"/>
    </xf>
    <xf numFmtId="164" fontId="3" fillId="2" borderId="37" xfId="0" applyNumberFormat="1" applyFont="1" applyFill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horizontal="center" vertical="center" wrapText="1"/>
    </xf>
    <xf numFmtId="1" fontId="3" fillId="6" borderId="33" xfId="0" applyNumberFormat="1" applyFont="1" applyFill="1" applyBorder="1" applyAlignment="1">
      <alignment horizontal="center" vertical="center" wrapText="1"/>
    </xf>
    <xf numFmtId="164" fontId="3" fillId="6" borderId="11" xfId="0" applyNumberFormat="1" applyFont="1" applyFill="1" applyBorder="1" applyAlignment="1">
      <alignment horizontal="center" vertical="center" wrapText="1"/>
    </xf>
    <xf numFmtId="164" fontId="3" fillId="6" borderId="3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2" fillId="5" borderId="8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1" fontId="2" fillId="5" borderId="54" xfId="0" applyNumberFormat="1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1" fontId="2" fillId="5" borderId="55" xfId="0" applyNumberFormat="1" applyFont="1" applyFill="1" applyBorder="1" applyAlignment="1">
      <alignment horizontal="center" vertical="center" wrapText="1"/>
    </xf>
    <xf numFmtId="1" fontId="2" fillId="5" borderId="56" xfId="0" applyNumberFormat="1" applyFont="1" applyFill="1" applyBorder="1" applyAlignment="1">
      <alignment horizontal="center" vertical="center" wrapText="1"/>
    </xf>
    <xf numFmtId="0" fontId="2" fillId="5" borderId="69" xfId="0" applyFont="1" applyFill="1" applyBorder="1" applyAlignment="1">
      <alignment horizontal="center" vertical="center" wrapText="1"/>
    </xf>
    <xf numFmtId="1" fontId="2" fillId="5" borderId="66" xfId="0" applyNumberFormat="1" applyFont="1" applyFill="1" applyBorder="1" applyAlignment="1">
      <alignment horizontal="center" vertical="center" wrapText="1"/>
    </xf>
    <xf numFmtId="1" fontId="2" fillId="5" borderId="68" xfId="0" applyNumberFormat="1" applyFont="1" applyFill="1" applyBorder="1" applyAlignment="1">
      <alignment horizontal="center" vertical="center" wrapText="1"/>
    </xf>
    <xf numFmtId="1" fontId="2" fillId="0" borderId="41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" fontId="2" fillId="5" borderId="17" xfId="0" applyNumberFormat="1" applyFont="1" applyFill="1" applyBorder="1" applyAlignment="1">
      <alignment horizontal="center" vertical="center" wrapText="1"/>
    </xf>
    <xf numFmtId="1" fontId="2" fillId="5" borderId="27" xfId="0" applyNumberFormat="1" applyFont="1" applyFill="1" applyBorder="1" applyAlignment="1">
      <alignment horizontal="center" vertical="center" wrapText="1"/>
    </xf>
    <xf numFmtId="1" fontId="2" fillId="5" borderId="43" xfId="0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1" fontId="2" fillId="0" borderId="50" xfId="0" applyNumberFormat="1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165" fontId="2" fillId="0" borderId="49" xfId="0" applyNumberFormat="1" applyFont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74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5" xfId="0" applyNumberFormat="1" applyFont="1" applyFill="1" applyBorder="1" applyAlignment="1">
      <alignment horizontal="center" vertical="center" wrapText="1"/>
    </xf>
    <xf numFmtId="1" fontId="2" fillId="0" borderId="64" xfId="0" applyNumberFormat="1" applyFont="1" applyFill="1" applyBorder="1" applyAlignment="1">
      <alignment horizontal="center" vertical="center" wrapText="1"/>
    </xf>
    <xf numFmtId="165" fontId="3" fillId="4" borderId="46" xfId="0" applyNumberFormat="1" applyFont="1" applyFill="1" applyBorder="1" applyAlignment="1">
      <alignment horizontal="center" vertical="center" wrapText="1"/>
    </xf>
    <xf numFmtId="1" fontId="2" fillId="4" borderId="76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" fontId="2" fillId="0" borderId="30" xfId="2" applyNumberFormat="1" applyFont="1" applyFill="1" applyBorder="1" applyAlignment="1">
      <alignment horizontal="center" vertical="center"/>
    </xf>
    <xf numFmtId="1" fontId="2" fillId="0" borderId="45" xfId="2" applyNumberFormat="1" applyFont="1" applyFill="1" applyBorder="1" applyAlignment="1">
      <alignment horizontal="center" vertical="center"/>
    </xf>
    <xf numFmtId="1" fontId="2" fillId="0" borderId="28" xfId="2" applyNumberFormat="1" applyFont="1" applyFill="1" applyBorder="1" applyAlignment="1">
      <alignment horizontal="center" vertical="center"/>
    </xf>
    <xf numFmtId="1" fontId="2" fillId="0" borderId="5" xfId="2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 wrapText="1"/>
    </xf>
    <xf numFmtId="1" fontId="2" fillId="4" borderId="30" xfId="2" applyNumberFormat="1" applyFont="1" applyFill="1" applyBorder="1" applyAlignment="1">
      <alignment horizontal="center" vertical="center"/>
    </xf>
    <xf numFmtId="1" fontId="2" fillId="4" borderId="45" xfId="2" applyNumberFormat="1" applyFont="1" applyFill="1" applyBorder="1" applyAlignment="1">
      <alignment horizontal="center" vertical="center"/>
    </xf>
    <xf numFmtId="1" fontId="2" fillId="4" borderId="28" xfId="2" applyNumberFormat="1" applyFont="1" applyFill="1" applyBorder="1" applyAlignment="1">
      <alignment horizontal="center" vertical="center"/>
    </xf>
    <xf numFmtId="1" fontId="2" fillId="4" borderId="5" xfId="2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 wrapText="1"/>
    </xf>
    <xf numFmtId="0" fontId="2" fillId="9" borderId="13" xfId="0" applyFont="1" applyFill="1" applyBorder="1" applyAlignment="1">
      <alignment horizontal="center" vertical="center" wrapText="1"/>
    </xf>
    <xf numFmtId="1" fontId="2" fillId="9" borderId="53" xfId="0" applyNumberFormat="1" applyFont="1" applyFill="1" applyBorder="1" applyAlignment="1">
      <alignment horizontal="center" vertical="center" wrapText="1"/>
    </xf>
    <xf numFmtId="1" fontId="2" fillId="9" borderId="51" xfId="0" applyNumberFormat="1" applyFont="1" applyFill="1" applyBorder="1" applyAlignment="1">
      <alignment horizontal="center" vertical="center" wrapText="1"/>
    </xf>
    <xf numFmtId="1" fontId="2" fillId="9" borderId="26" xfId="0" applyNumberFormat="1" applyFont="1" applyFill="1" applyBorder="1" applyAlignment="1">
      <alignment horizontal="center" vertical="center" wrapText="1"/>
    </xf>
    <xf numFmtId="1" fontId="2" fillId="9" borderId="10" xfId="0" applyNumberFormat="1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right" vertical="center" wrapText="1"/>
    </xf>
    <xf numFmtId="164" fontId="2" fillId="9" borderId="15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 vertical="center" wrapText="1"/>
    </xf>
    <xf numFmtId="1" fontId="2" fillId="5" borderId="53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1" fontId="2" fillId="4" borderId="46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1" fontId="10" fillId="0" borderId="45" xfId="0" applyNumberFormat="1" applyFont="1" applyBorder="1" applyAlignment="1">
      <alignment horizontal="center" vertical="center" wrapText="1"/>
    </xf>
    <xf numFmtId="164" fontId="2" fillId="5" borderId="64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1" fontId="2" fillId="9" borderId="32" xfId="0" applyNumberFormat="1" applyFont="1" applyFill="1" applyBorder="1" applyAlignment="1">
      <alignment horizontal="center" vertical="center" wrapText="1"/>
    </xf>
    <xf numFmtId="1" fontId="2" fillId="9" borderId="52" xfId="0" applyNumberFormat="1" applyFont="1" applyFill="1" applyBorder="1" applyAlignment="1">
      <alignment horizontal="center" vertical="center" wrapText="1"/>
    </xf>
    <xf numFmtId="1" fontId="2" fillId="9" borderId="41" xfId="0" applyNumberFormat="1" applyFont="1" applyFill="1" applyBorder="1" applyAlignment="1">
      <alignment horizontal="center" vertical="center" wrapText="1"/>
    </xf>
    <xf numFmtId="1" fontId="2" fillId="9" borderId="0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67" xfId="0" applyNumberFormat="1" applyFont="1" applyFill="1" applyBorder="1" applyAlignment="1">
      <alignment horizontal="center" vertical="center" wrapText="1"/>
    </xf>
    <xf numFmtId="1" fontId="10" fillId="4" borderId="31" xfId="0" applyNumberFormat="1" applyFont="1" applyFill="1" applyBorder="1" applyAlignment="1">
      <alignment horizontal="center" vertical="center" wrapText="1"/>
    </xf>
    <xf numFmtId="164" fontId="2" fillId="5" borderId="33" xfId="0" applyNumberFormat="1" applyFont="1" applyFill="1" applyBorder="1" applyAlignment="1">
      <alignment vertical="center"/>
    </xf>
    <xf numFmtId="164" fontId="2" fillId="5" borderId="42" xfId="0" applyNumberFormat="1" applyFont="1" applyFill="1" applyBorder="1" applyAlignment="1">
      <alignment vertical="center" wrapText="1"/>
    </xf>
    <xf numFmtId="164" fontId="2" fillId="5" borderId="33" xfId="0" applyNumberFormat="1" applyFont="1" applyFill="1" applyBorder="1" applyAlignment="1">
      <alignment vertical="center" wrapText="1"/>
    </xf>
    <xf numFmtId="0" fontId="5" fillId="9" borderId="19" xfId="0" applyFont="1" applyFill="1" applyBorder="1" applyAlignment="1">
      <alignment horizontal="center" vertical="center" wrapText="1"/>
    </xf>
    <xf numFmtId="1" fontId="9" fillId="9" borderId="6" xfId="0" applyNumberFormat="1" applyFont="1" applyFill="1" applyBorder="1" applyAlignment="1">
      <alignment horizontal="center" vertical="center" wrapText="1"/>
    </xf>
    <xf numFmtId="1" fontId="9" fillId="9" borderId="17" xfId="0" applyNumberFormat="1" applyFont="1" applyFill="1" applyBorder="1" applyAlignment="1">
      <alignment horizontal="center" vertical="center" wrapText="1"/>
    </xf>
    <xf numFmtId="1" fontId="9" fillId="9" borderId="43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9" borderId="47" xfId="0" applyNumberFormat="1" applyFont="1" applyFill="1" applyBorder="1" applyAlignment="1">
      <alignment horizontal="center" vertical="center" wrapText="1"/>
    </xf>
    <xf numFmtId="164" fontId="2" fillId="9" borderId="5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66" xfId="0" applyNumberFormat="1" applyFont="1" applyFill="1" applyBorder="1" applyAlignment="1">
      <alignment horizontal="center" vertical="center" wrapText="1"/>
    </xf>
    <xf numFmtId="49" fontId="3" fillId="2" borderId="55" xfId="0" applyNumberFormat="1" applyFont="1" applyFill="1" applyBorder="1" applyAlignment="1">
      <alignment horizontal="center" vertical="center" wrapText="1"/>
    </xf>
    <xf numFmtId="49" fontId="3" fillId="3" borderId="45" xfId="0" applyNumberFormat="1" applyFont="1" applyFill="1" applyBorder="1" applyAlignment="1">
      <alignment horizontal="center" vertical="center" wrapText="1"/>
    </xf>
    <xf numFmtId="49" fontId="3" fillId="3" borderId="47" xfId="0" applyNumberFormat="1" applyFont="1" applyFill="1" applyBorder="1" applyAlignment="1">
      <alignment horizontal="center" vertical="center" wrapText="1"/>
    </xf>
    <xf numFmtId="49" fontId="9" fillId="0" borderId="47" xfId="0" applyNumberFormat="1" applyFont="1" applyBorder="1" applyAlignment="1">
      <alignment horizontal="center" vertical="center" wrapText="1"/>
    </xf>
    <xf numFmtId="49" fontId="9" fillId="0" borderId="52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left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 wrapText="1"/>
    </xf>
    <xf numFmtId="164" fontId="2" fillId="0" borderId="60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 wrapText="1"/>
    </xf>
    <xf numFmtId="164" fontId="2" fillId="0" borderId="60" xfId="0" applyNumberFormat="1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47" xfId="0" applyNumberFormat="1" applyFont="1" applyBorder="1" applyAlignment="1">
      <alignment horizontal="center" vertical="center" wrapText="1"/>
    </xf>
    <xf numFmtId="0" fontId="2" fillId="0" borderId="45" xfId="0" applyFont="1" applyFill="1" applyBorder="1" applyAlignment="1">
      <alignment vertical="center" wrapText="1"/>
    </xf>
    <xf numFmtId="0" fontId="2" fillId="0" borderId="47" xfId="0" applyFont="1" applyFill="1" applyBorder="1" applyAlignment="1">
      <alignment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47" xfId="0" applyNumberFormat="1" applyFont="1" applyFill="1" applyBorder="1" applyAlignment="1">
      <alignment horizontal="center" vertical="center" wrapText="1"/>
    </xf>
    <xf numFmtId="49" fontId="3" fillId="3" borderId="54" xfId="0" applyNumberFormat="1" applyFont="1" applyFill="1" applyBorder="1" applyAlignment="1">
      <alignment horizontal="center" vertical="center" wrapText="1"/>
    </xf>
    <xf numFmtId="49" fontId="3" fillId="3" borderId="50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 wrapText="1"/>
    </xf>
    <xf numFmtId="49" fontId="3" fillId="2" borderId="47" xfId="0" applyNumberFormat="1" applyFont="1" applyFill="1" applyBorder="1" applyAlignment="1">
      <alignment horizontal="center" vertical="center" wrapText="1"/>
    </xf>
    <xf numFmtId="49" fontId="3" fillId="2" borderId="5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66" xfId="0" applyNumberFormat="1" applyFont="1" applyFill="1" applyBorder="1" applyAlignment="1">
      <alignment horizontal="center" vertical="center"/>
    </xf>
    <xf numFmtId="49" fontId="3" fillId="3" borderId="54" xfId="0" applyNumberFormat="1" applyFont="1" applyFill="1" applyBorder="1" applyAlignment="1">
      <alignment horizontal="center" vertical="center"/>
    </xf>
    <xf numFmtId="49" fontId="3" fillId="3" borderId="69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164" fontId="2" fillId="9" borderId="47" xfId="0" applyNumberFormat="1" applyFont="1" applyFill="1" applyBorder="1" applyAlignment="1">
      <alignment horizontal="left" vertical="center" wrapText="1"/>
    </xf>
    <xf numFmtId="164" fontId="2" fillId="9" borderId="52" xfId="0" applyNumberFormat="1" applyFont="1" applyFill="1" applyBorder="1" applyAlignment="1">
      <alignment horizontal="left" vertical="center" wrapText="1"/>
    </xf>
    <xf numFmtId="49" fontId="3" fillId="3" borderId="52" xfId="0" applyNumberFormat="1" applyFont="1" applyFill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165" fontId="2" fillId="0" borderId="47" xfId="0" applyNumberFormat="1" applyFont="1" applyFill="1" applyBorder="1" applyAlignment="1">
      <alignment horizontal="left" vertical="center" wrapText="1"/>
    </xf>
    <xf numFmtId="165" fontId="2" fillId="0" borderId="52" xfId="0" applyNumberFormat="1" applyFont="1" applyFill="1" applyBorder="1" applyAlignment="1">
      <alignment horizontal="left" vertical="center" wrapText="1"/>
    </xf>
    <xf numFmtId="49" fontId="3" fillId="3" borderId="51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49" fontId="3" fillId="3" borderId="40" xfId="0" applyNumberFormat="1" applyFont="1" applyFill="1" applyBorder="1" applyAlignment="1">
      <alignment horizontal="center" vertical="center" wrapText="1"/>
    </xf>
    <xf numFmtId="49" fontId="3" fillId="3" borderId="35" xfId="0" applyNumberFormat="1" applyFont="1" applyFill="1" applyBorder="1" applyAlignment="1">
      <alignment horizontal="center" vertical="center" wrapText="1"/>
    </xf>
    <xf numFmtId="49" fontId="3" fillId="3" borderId="36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49" fontId="3" fillId="3" borderId="67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3" borderId="61" xfId="0" applyNumberFormat="1" applyFont="1" applyFill="1" applyBorder="1" applyAlignment="1">
      <alignment horizontal="center" vertical="center" wrapText="1"/>
    </xf>
    <xf numFmtId="49" fontId="3" fillId="3" borderId="65" xfId="0" applyNumberFormat="1" applyFont="1" applyFill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left" vertical="center" wrapText="1"/>
    </xf>
    <xf numFmtId="49" fontId="2" fillId="0" borderId="61" xfId="0" applyNumberFormat="1" applyFont="1" applyFill="1" applyBorder="1" applyAlignment="1">
      <alignment horizontal="center" vertical="center" wrapText="1"/>
    </xf>
    <xf numFmtId="49" fontId="3" fillId="2" borderId="53" xfId="0" applyNumberFormat="1" applyFont="1" applyFill="1" applyBorder="1" applyAlignment="1">
      <alignment horizontal="center" vertical="center" wrapText="1"/>
    </xf>
    <xf numFmtId="49" fontId="3" fillId="9" borderId="6" xfId="0" applyNumberFormat="1" applyFont="1" applyFill="1" applyBorder="1" applyAlignment="1">
      <alignment horizontal="center" vertical="center" wrapText="1"/>
    </xf>
    <xf numFmtId="49" fontId="3" fillId="9" borderId="24" xfId="0" applyNumberFormat="1" applyFont="1" applyFill="1" applyBorder="1" applyAlignment="1">
      <alignment horizontal="center" vertical="center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65" xfId="0" applyNumberFormat="1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vertical="center" wrapText="1"/>
    </xf>
    <xf numFmtId="0" fontId="9" fillId="0" borderId="47" xfId="0" applyFont="1" applyFill="1" applyBorder="1" applyAlignment="1">
      <alignment vertical="center" wrapText="1"/>
    </xf>
    <xf numFmtId="0" fontId="9" fillId="0" borderId="52" xfId="0" applyFont="1" applyFill="1" applyBorder="1" applyAlignment="1">
      <alignment vertical="center" wrapText="1"/>
    </xf>
    <xf numFmtId="49" fontId="2" fillId="0" borderId="51" xfId="0" applyNumberFormat="1" applyFont="1" applyFill="1" applyBorder="1" applyAlignment="1">
      <alignment horizontal="center" vertical="center" wrapText="1"/>
    </xf>
    <xf numFmtId="49" fontId="2" fillId="0" borderId="52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Border="1" applyAlignment="1">
      <alignment horizontal="center" vertical="center" wrapText="1"/>
    </xf>
    <xf numFmtId="49" fontId="9" fillId="0" borderId="47" xfId="0" applyNumberFormat="1" applyFont="1" applyFill="1" applyBorder="1" applyAlignment="1">
      <alignment horizontal="center" vertical="center" wrapText="1"/>
    </xf>
    <xf numFmtId="49" fontId="9" fillId="0" borderId="52" xfId="0" applyNumberFormat="1" applyFont="1" applyFill="1" applyBorder="1" applyAlignment="1">
      <alignment horizontal="center" vertical="center" wrapText="1"/>
    </xf>
    <xf numFmtId="164" fontId="2" fillId="0" borderId="63" xfId="0" applyNumberFormat="1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 wrapText="1"/>
    </xf>
    <xf numFmtId="164" fontId="2" fillId="0" borderId="57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center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2" fillId="0" borderId="57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vertical="center" wrapText="1"/>
    </xf>
    <xf numFmtId="1" fontId="2" fillId="0" borderId="42" xfId="0" applyNumberFormat="1" applyFont="1" applyBorder="1" applyAlignment="1">
      <alignment horizontal="left" vertical="center" wrapText="1"/>
    </xf>
    <xf numFmtId="1" fontId="2" fillId="0" borderId="60" xfId="0" applyNumberFormat="1" applyFont="1" applyBorder="1" applyAlignment="1">
      <alignment horizontal="left" vertical="center" wrapText="1"/>
    </xf>
    <xf numFmtId="0" fontId="2" fillId="5" borderId="47" xfId="0" applyFont="1" applyFill="1" applyBorder="1" applyAlignment="1">
      <alignment vertical="center" wrapText="1"/>
    </xf>
    <xf numFmtId="0" fontId="2" fillId="5" borderId="61" xfId="0" applyFont="1" applyFill="1" applyBorder="1" applyAlignment="1">
      <alignment vertical="center" wrapText="1"/>
    </xf>
    <xf numFmtId="0" fontId="2" fillId="5" borderId="52" xfId="0" applyFont="1" applyFill="1" applyBorder="1" applyAlignment="1">
      <alignment vertical="center" wrapText="1"/>
    </xf>
    <xf numFmtId="0" fontId="4" fillId="3" borderId="72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49" fontId="3" fillId="0" borderId="47" xfId="0" applyNumberFormat="1" applyFont="1" applyFill="1" applyBorder="1" applyAlignment="1">
      <alignment horizontal="center" vertical="center" wrapText="1"/>
    </xf>
    <xf numFmtId="49" fontId="3" fillId="0" borderId="61" xfId="0" applyNumberFormat="1" applyFont="1" applyFill="1" applyBorder="1" applyAlignment="1">
      <alignment horizontal="center" vertical="center" wrapText="1"/>
    </xf>
    <xf numFmtId="49" fontId="3" fillId="0" borderId="5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39" xfId="0" applyNumberFormat="1" applyFont="1" applyFill="1" applyBorder="1" applyAlignment="1">
      <alignment horizontal="center" vertical="center" wrapText="1"/>
    </xf>
    <xf numFmtId="49" fontId="3" fillId="3" borderId="73" xfId="0" applyNumberFormat="1" applyFont="1" applyFill="1" applyBorder="1" applyAlignment="1">
      <alignment horizontal="center" vertical="center" wrapText="1"/>
    </xf>
    <xf numFmtId="49" fontId="2" fillId="0" borderId="61" xfId="0" applyNumberFormat="1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164" fontId="2" fillId="9" borderId="61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" fontId="2" fillId="9" borderId="61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vertical="center" wrapText="1"/>
    </xf>
    <xf numFmtId="164" fontId="2" fillId="0" borderId="45" xfId="0" applyNumberFormat="1" applyFont="1" applyBorder="1" applyAlignment="1">
      <alignment horizontal="center" vertical="center" wrapText="1"/>
    </xf>
    <xf numFmtId="1" fontId="2" fillId="5" borderId="23" xfId="0" applyNumberFormat="1" applyFont="1" applyFill="1" applyBorder="1" applyAlignment="1">
      <alignment vertical="center" wrapText="1"/>
    </xf>
    <xf numFmtId="1" fontId="2" fillId="5" borderId="42" xfId="0" applyNumberFormat="1" applyFont="1" applyFill="1" applyBorder="1" applyAlignment="1">
      <alignment vertical="center" wrapText="1"/>
    </xf>
    <xf numFmtId="1" fontId="2" fillId="5" borderId="41" xfId="0" applyNumberFormat="1" applyFont="1" applyFill="1" applyBorder="1" applyAlignment="1">
      <alignment vertical="center" wrapText="1"/>
    </xf>
    <xf numFmtId="1" fontId="2" fillId="5" borderId="60" xfId="0" applyNumberFormat="1" applyFont="1" applyFill="1" applyBorder="1" applyAlignment="1">
      <alignment vertical="center" wrapText="1"/>
    </xf>
    <xf numFmtId="164" fontId="2" fillId="0" borderId="61" xfId="0" applyNumberFormat="1" applyFont="1" applyBorder="1" applyAlignment="1">
      <alignment horizontal="center" vertical="center" wrapText="1"/>
    </xf>
    <xf numFmtId="165" fontId="2" fillId="0" borderId="47" xfId="0" applyNumberFormat="1" applyFont="1" applyFill="1" applyBorder="1" applyAlignment="1">
      <alignment horizontal="center" vertical="center" wrapText="1"/>
    </xf>
    <xf numFmtId="165" fontId="2" fillId="0" borderId="52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60" xfId="0" applyNumberFormat="1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left" vertical="center" wrapText="1"/>
    </xf>
    <xf numFmtId="1" fontId="2" fillId="0" borderId="23" xfId="0" applyNumberFormat="1" applyFont="1" applyFill="1" applyBorder="1" applyAlignment="1">
      <alignment horizontal="left" vertical="center" wrapText="1"/>
    </xf>
    <xf numFmtId="1" fontId="2" fillId="0" borderId="42" xfId="0" applyNumberFormat="1" applyFont="1" applyFill="1" applyBorder="1" applyAlignment="1">
      <alignment horizontal="left" vertical="center" wrapText="1"/>
    </xf>
    <xf numFmtId="1" fontId="2" fillId="0" borderId="60" xfId="0" applyNumberFormat="1" applyFont="1" applyFill="1" applyBorder="1" applyAlignment="1">
      <alignment horizontal="left" vertical="center" wrapText="1"/>
    </xf>
    <xf numFmtId="164" fontId="2" fillId="0" borderId="23" xfId="0" applyNumberFormat="1" applyFont="1" applyFill="1" applyBorder="1" applyAlignment="1">
      <alignment vertical="center" wrapText="1"/>
    </xf>
    <xf numFmtId="164" fontId="2" fillId="0" borderId="60" xfId="0" applyNumberFormat="1" applyFont="1" applyFill="1" applyBorder="1" applyAlignment="1">
      <alignment vertical="center" wrapText="1"/>
    </xf>
    <xf numFmtId="164" fontId="2" fillId="0" borderId="42" xfId="0" applyNumberFormat="1" applyFont="1" applyFill="1" applyBorder="1" applyAlignment="1">
      <alignment vertical="center" wrapText="1"/>
    </xf>
    <xf numFmtId="164" fontId="2" fillId="0" borderId="41" xfId="0" applyNumberFormat="1" applyFont="1" applyFill="1" applyBorder="1" applyAlignment="1">
      <alignment vertical="center" wrapText="1"/>
    </xf>
    <xf numFmtId="1" fontId="2" fillId="0" borderId="9" xfId="0" applyNumberFormat="1" applyFont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1" fontId="2" fillId="0" borderId="10" xfId="0" applyNumberFormat="1" applyFont="1" applyBorder="1" applyAlignment="1">
      <alignment vertical="center" wrapText="1"/>
    </xf>
    <xf numFmtId="1" fontId="2" fillId="0" borderId="60" xfId="0" applyNumberFormat="1" applyFont="1" applyBorder="1" applyAlignment="1">
      <alignment vertical="center" wrapText="1"/>
    </xf>
    <xf numFmtId="0" fontId="2" fillId="0" borderId="45" xfId="0" applyFont="1" applyFill="1" applyBorder="1" applyAlignment="1">
      <alignment horizontal="left" vertical="center" wrapText="1"/>
    </xf>
    <xf numFmtId="49" fontId="2" fillId="0" borderId="51" xfId="0" applyNumberFormat="1" applyFont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vertical="center" wrapText="1"/>
    </xf>
    <xf numFmtId="1" fontId="2" fillId="0" borderId="42" xfId="0" applyNumberFormat="1" applyFont="1" applyFill="1" applyBorder="1" applyAlignment="1">
      <alignment vertical="center" wrapText="1"/>
    </xf>
    <xf numFmtId="1" fontId="2" fillId="0" borderId="33" xfId="0" applyNumberFormat="1" applyFont="1" applyFill="1" applyBorder="1" applyAlignment="1">
      <alignment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60" xfId="0" applyNumberFormat="1" applyFont="1" applyFill="1" applyBorder="1" applyAlignment="1">
      <alignment horizontal="center" vertical="center" wrapText="1"/>
    </xf>
    <xf numFmtId="164" fontId="2" fillId="0" borderId="6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0" borderId="64" xfId="0" applyNumberFormat="1" applyFont="1" applyBorder="1" applyAlignment="1">
      <alignment horizontal="left" vertical="center" wrapText="1"/>
    </xf>
    <xf numFmtId="0" fontId="9" fillId="0" borderId="64" xfId="0" applyFont="1" applyBorder="1" applyAlignment="1">
      <alignment horizontal="center" vertical="center" textRotation="90" wrapText="1"/>
    </xf>
    <xf numFmtId="0" fontId="9" fillId="0" borderId="42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0" fontId="3" fillId="2" borderId="40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62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63" xfId="0" applyFont="1" applyFill="1" applyBorder="1" applyAlignment="1">
      <alignment horizontal="left" vertical="center" wrapText="1"/>
    </xf>
    <xf numFmtId="0" fontId="1" fillId="0" borderId="45" xfId="0" applyFont="1" applyBorder="1" applyAlignment="1">
      <alignment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textRotation="90" wrapText="1"/>
    </xf>
    <xf numFmtId="2" fontId="2" fillId="0" borderId="21" xfId="0" applyNumberFormat="1" applyFont="1" applyFill="1" applyBorder="1" applyAlignment="1">
      <alignment horizontal="center" vertical="center" textRotation="90" wrapText="1"/>
    </xf>
    <xf numFmtId="2" fontId="2" fillId="0" borderId="16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164" fontId="2" fillId="5" borderId="64" xfId="0" applyNumberFormat="1" applyFont="1" applyFill="1" applyBorder="1" applyAlignment="1">
      <alignment horizontal="center" vertical="center"/>
    </xf>
    <xf numFmtId="164" fontId="2" fillId="5" borderId="42" xfId="0" applyNumberFormat="1" applyFont="1" applyFill="1" applyBorder="1" applyAlignment="1">
      <alignment horizontal="center" vertical="center"/>
    </xf>
    <xf numFmtId="164" fontId="2" fillId="5" borderId="64" xfId="0" applyNumberFormat="1" applyFont="1" applyFill="1" applyBorder="1" applyAlignment="1">
      <alignment horizontal="center" vertical="center" wrapText="1"/>
    </xf>
    <xf numFmtId="164" fontId="2" fillId="5" borderId="42" xfId="0" applyNumberFormat="1" applyFont="1" applyFill="1" applyBorder="1" applyAlignment="1">
      <alignment horizontal="center" vertical="center" wrapText="1"/>
    </xf>
    <xf numFmtId="0" fontId="6" fillId="0" borderId="62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 textRotation="90" wrapText="1"/>
    </xf>
    <xf numFmtId="2" fontId="2" fillId="0" borderId="15" xfId="0" applyNumberFormat="1" applyFont="1" applyBorder="1" applyAlignment="1">
      <alignment horizontal="center" vertical="center" textRotation="90" wrapText="1"/>
    </xf>
    <xf numFmtId="2" fontId="2" fillId="0" borderId="18" xfId="0" applyNumberFormat="1" applyFont="1" applyBorder="1" applyAlignment="1">
      <alignment horizontal="center" vertical="center" textRotation="90" wrapText="1"/>
    </xf>
    <xf numFmtId="2" fontId="2" fillId="0" borderId="16" xfId="0" applyNumberFormat="1" applyFont="1" applyBorder="1" applyAlignment="1">
      <alignment horizontal="center" vertical="center" textRotation="90" wrapText="1"/>
    </xf>
    <xf numFmtId="2" fontId="2" fillId="0" borderId="21" xfId="0" applyNumberFormat="1" applyFont="1" applyBorder="1" applyAlignment="1">
      <alignment horizontal="center" vertical="center" textRotation="90" wrapText="1"/>
    </xf>
    <xf numFmtId="2" fontId="2" fillId="0" borderId="51" xfId="0" applyNumberFormat="1" applyFont="1" applyBorder="1" applyAlignment="1">
      <alignment horizontal="center" vertical="center" textRotation="90" wrapText="1"/>
    </xf>
    <xf numFmtId="2" fontId="2" fillId="0" borderId="45" xfId="0" applyNumberFormat="1" applyFont="1" applyBorder="1" applyAlignment="1">
      <alignment horizontal="center" vertical="center" textRotation="90" wrapText="1"/>
    </xf>
    <xf numFmtId="2" fontId="2" fillId="0" borderId="12" xfId="0" applyNumberFormat="1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4" fontId="2" fillId="9" borderId="4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6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textRotation="90" wrapText="1"/>
    </xf>
    <xf numFmtId="2" fontId="2" fillId="0" borderId="61" xfId="0" applyNumberFormat="1" applyFont="1" applyBorder="1" applyAlignment="1">
      <alignment horizontal="center" vertical="center" textRotation="90" wrapText="1"/>
    </xf>
    <xf numFmtId="2" fontId="2" fillId="0" borderId="65" xfId="0" applyNumberFormat="1" applyFont="1" applyBorder="1" applyAlignment="1">
      <alignment horizontal="center" vertical="center" textRotation="90" wrapText="1"/>
    </xf>
    <xf numFmtId="2" fontId="2" fillId="0" borderId="49" xfId="0" applyNumberFormat="1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3" fillId="0" borderId="53" xfId="0" applyNumberFormat="1" applyFont="1" applyBorder="1" applyAlignment="1">
      <alignment horizontal="center" vertical="center" wrapText="1"/>
    </xf>
    <xf numFmtId="49" fontId="3" fillId="7" borderId="14" xfId="0" applyNumberFormat="1" applyFont="1" applyFill="1" applyBorder="1" applyAlignment="1">
      <alignment horizontal="left" vertical="center" wrapText="1"/>
    </xf>
    <xf numFmtId="49" fontId="3" fillId="7" borderId="35" xfId="0" applyNumberFormat="1" applyFont="1" applyFill="1" applyBorder="1" applyAlignment="1">
      <alignment horizontal="left" vertical="center" wrapText="1"/>
    </xf>
    <xf numFmtId="49" fontId="3" fillId="7" borderId="36" xfId="0" applyNumberFormat="1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35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textRotation="90" wrapText="1"/>
    </xf>
    <xf numFmtId="2" fontId="2" fillId="0" borderId="66" xfId="0" applyNumberFormat="1" applyFont="1" applyBorder="1" applyAlignment="1">
      <alignment horizontal="center" vertical="center" textRotation="90" wrapText="1"/>
    </xf>
    <xf numFmtId="2" fontId="2" fillId="0" borderId="24" xfId="0" applyNumberFormat="1" applyFont="1" applyBorder="1" applyAlignment="1">
      <alignment horizontal="center" vertical="center" textRotation="90" wrapText="1"/>
    </xf>
    <xf numFmtId="49" fontId="3" fillId="3" borderId="69" xfId="0" applyNumberFormat="1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3" fillId="2" borderId="45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164" fontId="2" fillId="5" borderId="60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left" vertical="center" wrapText="1"/>
    </xf>
    <xf numFmtId="1" fontId="2" fillId="0" borderId="48" xfId="0" applyNumberFormat="1" applyFont="1" applyBorder="1" applyAlignment="1">
      <alignment horizontal="left" vertical="center" wrapText="1"/>
    </xf>
    <xf numFmtId="1" fontId="2" fillId="9" borderId="64" xfId="0" applyNumberFormat="1" applyFont="1" applyFill="1" applyBorder="1" applyAlignment="1">
      <alignment horizontal="left" vertical="center" wrapText="1"/>
    </xf>
    <xf numFmtId="1" fontId="2" fillId="9" borderId="33" xfId="0" applyNumberFormat="1" applyFont="1" applyFill="1" applyBorder="1" applyAlignment="1">
      <alignment horizontal="left" vertical="center" wrapText="1"/>
    </xf>
    <xf numFmtId="164" fontId="2" fillId="9" borderId="23" xfId="0" applyNumberFormat="1" applyFont="1" applyFill="1" applyBorder="1" applyAlignment="1">
      <alignment horizontal="center" vertical="center" wrapText="1"/>
    </xf>
    <xf numFmtId="164" fontId="2" fillId="9" borderId="33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164" fontId="2" fillId="0" borderId="52" xfId="0" applyNumberFormat="1" applyFont="1" applyFill="1" applyBorder="1" applyAlignment="1">
      <alignment horizontal="center" vertical="center" wrapText="1"/>
    </xf>
    <xf numFmtId="49" fontId="3" fillId="2" borderId="40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49" fontId="2" fillId="9" borderId="65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65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left" vertical="center" wrapText="1"/>
    </xf>
    <xf numFmtId="49" fontId="3" fillId="3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Sheet1" xfId="1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59"/>
  <sheetViews>
    <sheetView tabSelected="1" zoomScaleNormal="100" workbookViewId="0">
      <selection activeCell="D1" sqref="D1"/>
    </sheetView>
  </sheetViews>
  <sheetFormatPr defaultRowHeight="11.25"/>
  <cols>
    <col min="1" max="1" width="3.42578125" style="21" customWidth="1"/>
    <col min="2" max="2" width="3.85546875" style="22" customWidth="1"/>
    <col min="3" max="3" width="3.42578125" style="22" customWidth="1"/>
    <col min="4" max="4" width="21.42578125" style="22" customWidth="1"/>
    <col min="5" max="5" width="5.28515625" style="22" customWidth="1"/>
    <col min="6" max="6" width="5" style="22" customWidth="1"/>
    <col min="7" max="7" width="8" style="22" customWidth="1"/>
    <col min="8" max="8" width="8.42578125" style="22" bestFit="1" customWidth="1"/>
    <col min="9" max="10" width="8" style="22" customWidth="1"/>
    <col min="11" max="11" width="6.42578125" style="22" customWidth="1"/>
    <col min="12" max="12" width="8.28515625" style="22" bestFit="1" customWidth="1"/>
    <col min="13" max="13" width="7.7109375" style="22" customWidth="1"/>
    <col min="14" max="14" width="7.28515625" style="22" customWidth="1"/>
    <col min="15" max="15" width="6.42578125" style="22" customWidth="1"/>
    <col min="16" max="16" width="7.85546875" style="22" customWidth="1"/>
    <col min="17" max="17" width="10.5703125" style="22" customWidth="1"/>
    <col min="18" max="18" width="18.5703125" style="22" customWidth="1"/>
    <col min="19" max="19" width="7.7109375" style="22" customWidth="1"/>
    <col min="20" max="21" width="7.28515625" style="22" customWidth="1"/>
    <col min="22" max="27" width="9.140625" style="22"/>
    <col min="28" max="28" width="10.140625" style="22" customWidth="1"/>
    <col min="29" max="16384" width="9.140625" style="22"/>
  </cols>
  <sheetData>
    <row r="1" spans="1:22" ht="57" customHeight="1">
      <c r="Q1" s="23"/>
      <c r="R1" s="393" t="s">
        <v>163</v>
      </c>
      <c r="S1" s="393"/>
      <c r="T1" s="393"/>
      <c r="U1" s="393"/>
    </row>
    <row r="2" spans="1:22" s="24" customFormat="1" ht="12.75" customHeight="1">
      <c r="A2" s="440"/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</row>
    <row r="3" spans="1:22" s="25" customFormat="1" ht="12">
      <c r="A3" s="441" t="s">
        <v>159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</row>
    <row r="4" spans="1:22" s="26" customFormat="1" ht="15.75" customHeight="1">
      <c r="A4" s="443" t="s">
        <v>59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</row>
    <row r="5" spans="1:22" s="25" customFormat="1" ht="12">
      <c r="A5" s="441" t="s">
        <v>60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</row>
    <row r="6" spans="1:22" s="24" customFormat="1" ht="12" customHeight="1">
      <c r="A6" s="442" t="s">
        <v>61</v>
      </c>
      <c r="B6" s="442"/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</row>
    <row r="7" spans="1:22" s="24" customFormat="1" ht="12.75" thickBot="1">
      <c r="A7" s="418"/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</row>
    <row r="8" spans="1:22" ht="22.5" customHeight="1">
      <c r="A8" s="452" t="s">
        <v>0</v>
      </c>
      <c r="B8" s="424" t="s">
        <v>1</v>
      </c>
      <c r="C8" s="424" t="s">
        <v>2</v>
      </c>
      <c r="D8" s="431" t="s">
        <v>3</v>
      </c>
      <c r="E8" s="434" t="s">
        <v>4</v>
      </c>
      <c r="F8" s="424" t="s">
        <v>5</v>
      </c>
      <c r="G8" s="421" t="s">
        <v>6</v>
      </c>
      <c r="H8" s="427" t="s">
        <v>141</v>
      </c>
      <c r="I8" s="428"/>
      <c r="J8" s="428"/>
      <c r="K8" s="429"/>
      <c r="L8" s="427" t="s">
        <v>142</v>
      </c>
      <c r="M8" s="428"/>
      <c r="N8" s="428"/>
      <c r="O8" s="429"/>
      <c r="P8" s="395" t="s">
        <v>104</v>
      </c>
      <c r="Q8" s="395" t="s">
        <v>143</v>
      </c>
      <c r="R8" s="437" t="s">
        <v>7</v>
      </c>
      <c r="S8" s="438"/>
      <c r="T8" s="438"/>
      <c r="U8" s="439"/>
    </row>
    <row r="9" spans="1:22" ht="15.75" customHeight="1">
      <c r="A9" s="453"/>
      <c r="B9" s="425"/>
      <c r="C9" s="425"/>
      <c r="D9" s="432"/>
      <c r="E9" s="435"/>
      <c r="F9" s="425"/>
      <c r="G9" s="422"/>
      <c r="H9" s="419" t="s">
        <v>8</v>
      </c>
      <c r="I9" s="408" t="s">
        <v>9</v>
      </c>
      <c r="J9" s="408"/>
      <c r="K9" s="409" t="s">
        <v>10</v>
      </c>
      <c r="L9" s="419" t="s">
        <v>8</v>
      </c>
      <c r="M9" s="408" t="s">
        <v>9</v>
      </c>
      <c r="N9" s="408"/>
      <c r="O9" s="409" t="s">
        <v>10</v>
      </c>
      <c r="P9" s="396"/>
      <c r="Q9" s="396"/>
      <c r="R9" s="406" t="s">
        <v>29</v>
      </c>
      <c r="S9" s="408" t="s">
        <v>11</v>
      </c>
      <c r="T9" s="408"/>
      <c r="U9" s="411"/>
    </row>
    <row r="10" spans="1:22" ht="101.25" customHeight="1" thickBot="1">
      <c r="A10" s="454"/>
      <c r="B10" s="426"/>
      <c r="C10" s="426"/>
      <c r="D10" s="433"/>
      <c r="E10" s="436"/>
      <c r="F10" s="426"/>
      <c r="G10" s="423"/>
      <c r="H10" s="420"/>
      <c r="I10" s="17" t="s">
        <v>8</v>
      </c>
      <c r="J10" s="2" t="s">
        <v>12</v>
      </c>
      <c r="K10" s="410"/>
      <c r="L10" s="420"/>
      <c r="M10" s="17" t="s">
        <v>8</v>
      </c>
      <c r="N10" s="2" t="s">
        <v>12</v>
      </c>
      <c r="O10" s="410"/>
      <c r="P10" s="397"/>
      <c r="Q10" s="397"/>
      <c r="R10" s="407"/>
      <c r="S10" s="27" t="s">
        <v>160</v>
      </c>
      <c r="T10" s="27" t="s">
        <v>161</v>
      </c>
      <c r="U10" s="28" t="s">
        <v>144</v>
      </c>
    </row>
    <row r="11" spans="1:22" ht="15" customHeight="1" thickBot="1">
      <c r="A11" s="446" t="s">
        <v>44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8"/>
      <c r="V11" s="29"/>
    </row>
    <row r="12" spans="1:22" ht="21" customHeight="1" thickBot="1">
      <c r="A12" s="449" t="s">
        <v>43</v>
      </c>
      <c r="B12" s="450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29"/>
    </row>
    <row r="13" spans="1:22" ht="14.25" customHeight="1" thickBot="1">
      <c r="A13" s="1" t="s">
        <v>19</v>
      </c>
      <c r="B13" s="398" t="s">
        <v>45</v>
      </c>
      <c r="C13" s="399"/>
      <c r="D13" s="399"/>
      <c r="E13" s="399"/>
      <c r="F13" s="399"/>
      <c r="G13" s="399"/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1"/>
      <c r="V13" s="29"/>
    </row>
    <row r="14" spans="1:22" ht="30.75" customHeight="1" thickBot="1">
      <c r="A14" s="30" t="s">
        <v>19</v>
      </c>
      <c r="B14" s="31" t="s">
        <v>19</v>
      </c>
      <c r="C14" s="402" t="s">
        <v>46</v>
      </c>
      <c r="D14" s="403"/>
      <c r="E14" s="403"/>
      <c r="F14" s="403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4"/>
      <c r="V14" s="29"/>
    </row>
    <row r="15" spans="1:22" ht="32.25" customHeight="1">
      <c r="A15" s="311" t="s">
        <v>19</v>
      </c>
      <c r="B15" s="343" t="s">
        <v>19</v>
      </c>
      <c r="C15" s="445" t="s">
        <v>19</v>
      </c>
      <c r="D15" s="456" t="s">
        <v>145</v>
      </c>
      <c r="E15" s="384" t="s">
        <v>36</v>
      </c>
      <c r="F15" s="319" t="s">
        <v>26</v>
      </c>
      <c r="G15" s="32" t="s">
        <v>17</v>
      </c>
      <c r="H15" s="33">
        <v>2248585.9500000002</v>
      </c>
      <c r="I15" s="34">
        <v>2248586</v>
      </c>
      <c r="J15" s="34">
        <v>67500</v>
      </c>
      <c r="K15" s="35">
        <v>0</v>
      </c>
      <c r="L15" s="33">
        <v>2365800</v>
      </c>
      <c r="M15" s="33">
        <v>2365800</v>
      </c>
      <c r="N15" s="34">
        <v>73000</v>
      </c>
      <c r="O15" s="35">
        <v>0</v>
      </c>
      <c r="P15" s="36">
        <v>2414400</v>
      </c>
      <c r="Q15" s="37">
        <v>2427500</v>
      </c>
      <c r="R15" s="394" t="s">
        <v>112</v>
      </c>
      <c r="S15" s="327">
        <v>1100</v>
      </c>
      <c r="T15" s="327">
        <v>1110</v>
      </c>
      <c r="U15" s="327">
        <v>1126</v>
      </c>
      <c r="V15" s="38"/>
    </row>
    <row r="16" spans="1:22" ht="27" customHeight="1" thickBot="1">
      <c r="A16" s="264"/>
      <c r="B16" s="277"/>
      <c r="C16" s="278"/>
      <c r="D16" s="383"/>
      <c r="E16" s="405"/>
      <c r="F16" s="271"/>
      <c r="G16" s="4" t="s">
        <v>13</v>
      </c>
      <c r="H16" s="39">
        <f>+H15</f>
        <v>2248585.9500000002</v>
      </c>
      <c r="I16" s="39">
        <f t="shared" ref="I16:Q16" si="0">+I15</f>
        <v>2248586</v>
      </c>
      <c r="J16" s="39">
        <f t="shared" si="0"/>
        <v>67500</v>
      </c>
      <c r="K16" s="39">
        <f t="shared" si="0"/>
        <v>0</v>
      </c>
      <c r="L16" s="39">
        <f t="shared" si="0"/>
        <v>2365800</v>
      </c>
      <c r="M16" s="39">
        <f t="shared" si="0"/>
        <v>2365800</v>
      </c>
      <c r="N16" s="39">
        <v>73000</v>
      </c>
      <c r="O16" s="39">
        <v>0</v>
      </c>
      <c r="P16" s="39">
        <f t="shared" si="0"/>
        <v>2414400</v>
      </c>
      <c r="Q16" s="39">
        <f t="shared" si="0"/>
        <v>2427500</v>
      </c>
      <c r="R16" s="334"/>
      <c r="S16" s="412"/>
      <c r="T16" s="412"/>
      <c r="U16" s="412"/>
      <c r="V16" s="29"/>
    </row>
    <row r="17" spans="1:22" ht="16.5" hidden="1" customHeight="1">
      <c r="A17" s="249"/>
      <c r="B17" s="455"/>
      <c r="C17" s="355"/>
      <c r="D17" s="301" t="s">
        <v>105</v>
      </c>
      <c r="E17" s="346" t="s">
        <v>74</v>
      </c>
      <c r="F17" s="310"/>
      <c r="G17" s="40" t="s">
        <v>17</v>
      </c>
      <c r="H17" s="41"/>
      <c r="I17" s="41"/>
      <c r="J17" s="42"/>
      <c r="K17" s="43"/>
      <c r="L17" s="41"/>
      <c r="M17" s="41"/>
      <c r="N17" s="42"/>
      <c r="O17" s="43">
        <v>0</v>
      </c>
      <c r="P17" s="44"/>
      <c r="Q17" s="45"/>
      <c r="R17" s="333" t="s">
        <v>41</v>
      </c>
      <c r="S17" s="430"/>
      <c r="T17" s="430"/>
      <c r="U17" s="430"/>
      <c r="V17" s="29"/>
    </row>
    <row r="18" spans="1:22" ht="16.5" hidden="1" customHeight="1">
      <c r="A18" s="249"/>
      <c r="B18" s="455"/>
      <c r="C18" s="355"/>
      <c r="D18" s="301"/>
      <c r="E18" s="346"/>
      <c r="F18" s="310"/>
      <c r="G18" s="40" t="s">
        <v>18</v>
      </c>
      <c r="H18" s="41"/>
      <c r="I18" s="41"/>
      <c r="J18" s="46">
        <v>0</v>
      </c>
      <c r="K18" s="43"/>
      <c r="L18" s="41"/>
      <c r="M18" s="41"/>
      <c r="N18" s="46">
        <v>0</v>
      </c>
      <c r="O18" s="43">
        <v>0</v>
      </c>
      <c r="P18" s="45"/>
      <c r="Q18" s="45"/>
      <c r="R18" s="333"/>
      <c r="S18" s="430"/>
      <c r="T18" s="430"/>
      <c r="U18" s="430"/>
      <c r="V18" s="29"/>
    </row>
    <row r="19" spans="1:22" ht="12" hidden="1" customHeight="1" thickBot="1">
      <c r="A19" s="249"/>
      <c r="B19" s="455"/>
      <c r="C19" s="355"/>
      <c r="D19" s="301"/>
      <c r="E19" s="346"/>
      <c r="F19" s="310"/>
      <c r="G19" s="4" t="s">
        <v>13</v>
      </c>
      <c r="H19" s="39">
        <f>+H18+H17</f>
        <v>0</v>
      </c>
      <c r="I19" s="39">
        <f t="shared" ref="I19:Q19" si="1">+I18+I17</f>
        <v>0</v>
      </c>
      <c r="J19" s="39">
        <f t="shared" si="1"/>
        <v>0</v>
      </c>
      <c r="K19" s="39">
        <f t="shared" si="1"/>
        <v>0</v>
      </c>
      <c r="L19" s="39">
        <f t="shared" si="1"/>
        <v>0</v>
      </c>
      <c r="M19" s="39">
        <f t="shared" si="1"/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34"/>
      <c r="S19" s="430"/>
      <c r="T19" s="430"/>
      <c r="U19" s="430"/>
      <c r="V19" s="29"/>
    </row>
    <row r="20" spans="1:22" ht="24.75" customHeight="1">
      <c r="A20" s="264" t="s">
        <v>19</v>
      </c>
      <c r="B20" s="277" t="s">
        <v>19</v>
      </c>
      <c r="C20" s="278" t="s">
        <v>21</v>
      </c>
      <c r="D20" s="383" t="s">
        <v>79</v>
      </c>
      <c r="E20" s="269" t="s">
        <v>33</v>
      </c>
      <c r="F20" s="271" t="s">
        <v>26</v>
      </c>
      <c r="G20" s="40" t="s">
        <v>17</v>
      </c>
      <c r="H20" s="41">
        <v>4876320</v>
      </c>
      <c r="I20" s="41">
        <v>4876320</v>
      </c>
      <c r="J20" s="42">
        <v>25000</v>
      </c>
      <c r="K20" s="43">
        <v>0</v>
      </c>
      <c r="L20" s="41">
        <v>4961100</v>
      </c>
      <c r="M20" s="41">
        <v>4961100</v>
      </c>
      <c r="N20" s="42">
        <v>28400</v>
      </c>
      <c r="O20" s="43">
        <v>0</v>
      </c>
      <c r="P20" s="44">
        <v>4933480</v>
      </c>
      <c r="Q20" s="45">
        <v>4949652</v>
      </c>
      <c r="R20" s="333" t="s">
        <v>41</v>
      </c>
      <c r="S20" s="327">
        <v>5900</v>
      </c>
      <c r="T20" s="392">
        <v>6000</v>
      </c>
      <c r="U20" s="392">
        <v>6100</v>
      </c>
      <c r="V20" s="29"/>
    </row>
    <row r="21" spans="1:22" ht="27" customHeight="1">
      <c r="A21" s="264"/>
      <c r="B21" s="277"/>
      <c r="C21" s="278"/>
      <c r="D21" s="383"/>
      <c r="E21" s="269"/>
      <c r="F21" s="271"/>
      <c r="G21" s="40" t="s">
        <v>18</v>
      </c>
      <c r="H21" s="41">
        <v>0</v>
      </c>
      <c r="I21" s="42">
        <v>0</v>
      </c>
      <c r="J21" s="42">
        <v>0</v>
      </c>
      <c r="K21" s="43">
        <v>0</v>
      </c>
      <c r="L21" s="41">
        <v>0</v>
      </c>
      <c r="M21" s="41">
        <v>0</v>
      </c>
      <c r="N21" s="46">
        <v>0</v>
      </c>
      <c r="O21" s="43">
        <v>0</v>
      </c>
      <c r="P21" s="45">
        <v>0</v>
      </c>
      <c r="Q21" s="45">
        <v>0</v>
      </c>
      <c r="R21" s="333"/>
      <c r="S21" s="261"/>
      <c r="T21" s="258"/>
      <c r="U21" s="258"/>
      <c r="V21" s="29"/>
    </row>
    <row r="22" spans="1:22" ht="24" customHeight="1">
      <c r="A22" s="264"/>
      <c r="B22" s="277"/>
      <c r="C22" s="278"/>
      <c r="D22" s="383"/>
      <c r="E22" s="269"/>
      <c r="F22" s="271"/>
      <c r="G22" s="4" t="s">
        <v>13</v>
      </c>
      <c r="H22" s="39">
        <f>+H21+H20</f>
        <v>4876320</v>
      </c>
      <c r="I22" s="39">
        <f t="shared" ref="I22:Q22" si="2">+I21+I20</f>
        <v>4876320</v>
      </c>
      <c r="J22" s="39">
        <f t="shared" si="2"/>
        <v>25000</v>
      </c>
      <c r="K22" s="39">
        <f t="shared" si="2"/>
        <v>0</v>
      </c>
      <c r="L22" s="39">
        <f t="shared" si="2"/>
        <v>4961100</v>
      </c>
      <c r="M22" s="39">
        <f t="shared" si="2"/>
        <v>4961100</v>
      </c>
      <c r="N22" s="39">
        <f t="shared" si="2"/>
        <v>28400</v>
      </c>
      <c r="O22" s="39">
        <f t="shared" si="2"/>
        <v>0</v>
      </c>
      <c r="P22" s="39">
        <f t="shared" si="2"/>
        <v>4933480</v>
      </c>
      <c r="Q22" s="39">
        <f t="shared" si="2"/>
        <v>4949652</v>
      </c>
      <c r="R22" s="334"/>
      <c r="S22" s="262"/>
      <c r="T22" s="259"/>
      <c r="U22" s="259"/>
      <c r="V22" s="29"/>
    </row>
    <row r="23" spans="1:22" ht="31.5" customHeight="1">
      <c r="A23" s="249" t="s">
        <v>19</v>
      </c>
      <c r="B23" s="303" t="s">
        <v>19</v>
      </c>
      <c r="C23" s="355" t="s">
        <v>146</v>
      </c>
      <c r="D23" s="300" t="s">
        <v>113</v>
      </c>
      <c r="E23" s="362" t="s">
        <v>63</v>
      </c>
      <c r="F23" s="310"/>
      <c r="G23" s="11" t="s">
        <v>40</v>
      </c>
      <c r="H23" s="47">
        <v>29414</v>
      </c>
      <c r="I23" s="48">
        <v>29414</v>
      </c>
      <c r="J23" s="48">
        <v>0</v>
      </c>
      <c r="K23" s="49">
        <v>0</v>
      </c>
      <c r="L23" s="47">
        <v>20000</v>
      </c>
      <c r="M23" s="48">
        <v>20000</v>
      </c>
      <c r="N23" s="48">
        <v>0</v>
      </c>
      <c r="O23" s="49">
        <v>0</v>
      </c>
      <c r="P23" s="50">
        <v>30000</v>
      </c>
      <c r="Q23" s="51">
        <v>35000</v>
      </c>
      <c r="R23" s="373" t="s">
        <v>114</v>
      </c>
      <c r="S23" s="328">
        <v>25</v>
      </c>
      <c r="T23" s="257">
        <v>30</v>
      </c>
      <c r="U23" s="257">
        <v>550</v>
      </c>
      <c r="V23" s="29"/>
    </row>
    <row r="24" spans="1:22" ht="31.5" customHeight="1">
      <c r="A24" s="250"/>
      <c r="B24" s="276"/>
      <c r="C24" s="280"/>
      <c r="D24" s="302"/>
      <c r="E24" s="354"/>
      <c r="F24" s="320"/>
      <c r="G24" s="5" t="s">
        <v>13</v>
      </c>
      <c r="H24" s="52">
        <f>+H23</f>
        <v>29414</v>
      </c>
      <c r="I24" s="52">
        <f t="shared" ref="I24:P24" si="3">+I23</f>
        <v>29414</v>
      </c>
      <c r="J24" s="52">
        <f t="shared" si="3"/>
        <v>0</v>
      </c>
      <c r="K24" s="52">
        <f t="shared" si="3"/>
        <v>0</v>
      </c>
      <c r="L24" s="52">
        <f t="shared" si="3"/>
        <v>20000</v>
      </c>
      <c r="M24" s="52">
        <f t="shared" si="3"/>
        <v>20000</v>
      </c>
      <c r="N24" s="52">
        <f t="shared" si="3"/>
        <v>0</v>
      </c>
      <c r="O24" s="52">
        <f t="shared" si="3"/>
        <v>0</v>
      </c>
      <c r="P24" s="52">
        <f t="shared" si="3"/>
        <v>30000</v>
      </c>
      <c r="Q24" s="52">
        <f>+Q23</f>
        <v>35000</v>
      </c>
      <c r="R24" s="374"/>
      <c r="S24" s="329"/>
      <c r="T24" s="259"/>
      <c r="U24" s="259"/>
      <c r="V24" s="29"/>
    </row>
    <row r="25" spans="1:22" ht="19.5" customHeight="1">
      <c r="A25" s="264" t="s">
        <v>19</v>
      </c>
      <c r="B25" s="277" t="s">
        <v>19</v>
      </c>
      <c r="C25" s="278" t="s">
        <v>22</v>
      </c>
      <c r="D25" s="383" t="s">
        <v>107</v>
      </c>
      <c r="E25" s="269" t="s">
        <v>35</v>
      </c>
      <c r="F25" s="271" t="s">
        <v>26</v>
      </c>
      <c r="G25" s="40" t="s">
        <v>62</v>
      </c>
      <c r="H25" s="41">
        <v>165102</v>
      </c>
      <c r="I25" s="53">
        <v>165102</v>
      </c>
      <c r="J25" s="16">
        <v>0</v>
      </c>
      <c r="K25" s="54">
        <v>0</v>
      </c>
      <c r="L25" s="41">
        <v>171500</v>
      </c>
      <c r="M25" s="53">
        <v>171500</v>
      </c>
      <c r="N25" s="221">
        <v>0</v>
      </c>
      <c r="O25" s="54">
        <v>0</v>
      </c>
      <c r="P25" s="44">
        <v>163000</v>
      </c>
      <c r="Q25" s="45">
        <v>165000</v>
      </c>
      <c r="R25" s="333" t="s">
        <v>41</v>
      </c>
      <c r="S25" s="260">
        <v>529</v>
      </c>
      <c r="T25" s="260">
        <v>536</v>
      </c>
      <c r="U25" s="260">
        <v>542</v>
      </c>
      <c r="V25" s="29"/>
    </row>
    <row r="26" spans="1:22" ht="33" customHeight="1">
      <c r="A26" s="264"/>
      <c r="B26" s="277"/>
      <c r="C26" s="278"/>
      <c r="D26" s="383"/>
      <c r="E26" s="269"/>
      <c r="F26" s="271"/>
      <c r="G26" s="40" t="s">
        <v>18</v>
      </c>
      <c r="H26" s="41">
        <v>0</v>
      </c>
      <c r="I26" s="53">
        <v>0</v>
      </c>
      <c r="J26" s="16">
        <v>0</v>
      </c>
      <c r="K26" s="54">
        <v>0</v>
      </c>
      <c r="L26" s="41">
        <v>0</v>
      </c>
      <c r="M26" s="53">
        <v>0</v>
      </c>
      <c r="N26" s="16">
        <v>0</v>
      </c>
      <c r="O26" s="54">
        <v>0</v>
      </c>
      <c r="P26" s="44">
        <v>0</v>
      </c>
      <c r="Q26" s="45">
        <v>0</v>
      </c>
      <c r="R26" s="333"/>
      <c r="S26" s="261"/>
      <c r="T26" s="261"/>
      <c r="U26" s="261"/>
      <c r="V26" s="29"/>
    </row>
    <row r="27" spans="1:22" ht="27" customHeight="1" thickBot="1">
      <c r="A27" s="264"/>
      <c r="B27" s="277"/>
      <c r="C27" s="278"/>
      <c r="D27" s="383"/>
      <c r="E27" s="269"/>
      <c r="F27" s="271"/>
      <c r="G27" s="4" t="s">
        <v>13</v>
      </c>
      <c r="H27" s="39">
        <f>+H25+H26</f>
        <v>165102</v>
      </c>
      <c r="I27" s="39">
        <f t="shared" ref="I27:Q27" si="4">+I25+I26</f>
        <v>165102</v>
      </c>
      <c r="J27" s="39">
        <f t="shared" si="4"/>
        <v>0</v>
      </c>
      <c r="K27" s="39">
        <f t="shared" si="4"/>
        <v>0</v>
      </c>
      <c r="L27" s="39">
        <f t="shared" si="4"/>
        <v>171500</v>
      </c>
      <c r="M27" s="39">
        <f t="shared" si="4"/>
        <v>171500</v>
      </c>
      <c r="N27" s="39">
        <f t="shared" si="4"/>
        <v>0</v>
      </c>
      <c r="O27" s="39">
        <f t="shared" si="4"/>
        <v>0</v>
      </c>
      <c r="P27" s="39">
        <f t="shared" si="4"/>
        <v>163000</v>
      </c>
      <c r="Q27" s="39">
        <f t="shared" si="4"/>
        <v>165000</v>
      </c>
      <c r="R27" s="334"/>
      <c r="S27" s="412"/>
      <c r="T27" s="412"/>
      <c r="U27" s="412"/>
      <c r="V27" s="29"/>
    </row>
    <row r="28" spans="1:22" ht="22.5" customHeight="1">
      <c r="A28" s="264" t="s">
        <v>19</v>
      </c>
      <c r="B28" s="277" t="s">
        <v>19</v>
      </c>
      <c r="C28" s="278" t="s">
        <v>23</v>
      </c>
      <c r="D28" s="383" t="s">
        <v>118</v>
      </c>
      <c r="E28" s="269" t="s">
        <v>32</v>
      </c>
      <c r="F28" s="271" t="s">
        <v>26</v>
      </c>
      <c r="G28" s="40" t="s">
        <v>62</v>
      </c>
      <c r="H28" s="55">
        <v>0</v>
      </c>
      <c r="I28" s="53">
        <v>0</v>
      </c>
      <c r="J28" s="16">
        <v>0</v>
      </c>
      <c r="K28" s="54">
        <v>0</v>
      </c>
      <c r="L28" s="55">
        <v>0</v>
      </c>
      <c r="M28" s="53">
        <v>0</v>
      </c>
      <c r="N28" s="16">
        <v>0</v>
      </c>
      <c r="O28" s="54">
        <v>0</v>
      </c>
      <c r="P28" s="56">
        <v>0</v>
      </c>
      <c r="Q28" s="55">
        <v>0</v>
      </c>
      <c r="R28" s="333" t="s">
        <v>41</v>
      </c>
      <c r="S28" s="327">
        <v>890</v>
      </c>
      <c r="T28" s="392">
        <v>890</v>
      </c>
      <c r="U28" s="392">
        <v>890</v>
      </c>
      <c r="V28" s="57"/>
    </row>
    <row r="29" spans="1:22" ht="32.25" customHeight="1">
      <c r="A29" s="264"/>
      <c r="B29" s="277"/>
      <c r="C29" s="278"/>
      <c r="D29" s="383"/>
      <c r="E29" s="269"/>
      <c r="F29" s="271"/>
      <c r="G29" s="14" t="s">
        <v>17</v>
      </c>
      <c r="H29" s="41">
        <v>149400</v>
      </c>
      <c r="I29" s="42">
        <v>149400</v>
      </c>
      <c r="J29" s="16">
        <v>0</v>
      </c>
      <c r="K29" s="54">
        <v>0</v>
      </c>
      <c r="L29" s="41">
        <v>0</v>
      </c>
      <c r="M29" s="42">
        <v>0</v>
      </c>
      <c r="N29" s="16">
        <v>0</v>
      </c>
      <c r="O29" s="54">
        <v>0</v>
      </c>
      <c r="P29" s="56">
        <v>0</v>
      </c>
      <c r="Q29" s="55">
        <v>0</v>
      </c>
      <c r="R29" s="333"/>
      <c r="S29" s="261"/>
      <c r="T29" s="258"/>
      <c r="U29" s="258"/>
      <c r="V29" s="57"/>
    </row>
    <row r="30" spans="1:22" ht="32.25" customHeight="1">
      <c r="A30" s="264"/>
      <c r="B30" s="277"/>
      <c r="C30" s="278"/>
      <c r="D30" s="383"/>
      <c r="E30" s="269"/>
      <c r="F30" s="271"/>
      <c r="G30" s="40" t="s">
        <v>18</v>
      </c>
      <c r="H30" s="55">
        <v>560440</v>
      </c>
      <c r="I30" s="53">
        <v>560440</v>
      </c>
      <c r="J30" s="16">
        <v>0</v>
      </c>
      <c r="K30" s="54">
        <v>0</v>
      </c>
      <c r="L30" s="55">
        <v>560000</v>
      </c>
      <c r="M30" s="53">
        <v>560000</v>
      </c>
      <c r="N30" s="16">
        <v>0</v>
      </c>
      <c r="O30" s="54">
        <v>0</v>
      </c>
      <c r="P30" s="56">
        <v>730000</v>
      </c>
      <c r="Q30" s="55">
        <v>73000</v>
      </c>
      <c r="R30" s="333"/>
      <c r="S30" s="261"/>
      <c r="T30" s="258"/>
      <c r="U30" s="258"/>
      <c r="V30" s="57"/>
    </row>
    <row r="31" spans="1:22" ht="36.75" customHeight="1" thickBot="1">
      <c r="A31" s="264"/>
      <c r="B31" s="277"/>
      <c r="C31" s="278"/>
      <c r="D31" s="383"/>
      <c r="E31" s="269"/>
      <c r="F31" s="271"/>
      <c r="G31" s="4" t="s">
        <v>13</v>
      </c>
      <c r="H31" s="39">
        <f>+H29+H30</f>
        <v>709840</v>
      </c>
      <c r="I31" s="39">
        <f t="shared" ref="I31:Q31" si="5">+I28+I29+I30</f>
        <v>709840</v>
      </c>
      <c r="J31" s="39">
        <f t="shared" si="5"/>
        <v>0</v>
      </c>
      <c r="K31" s="39">
        <f t="shared" si="5"/>
        <v>0</v>
      </c>
      <c r="L31" s="39">
        <f t="shared" si="5"/>
        <v>560000</v>
      </c>
      <c r="M31" s="39">
        <f t="shared" si="5"/>
        <v>560000</v>
      </c>
      <c r="N31" s="39">
        <f t="shared" si="5"/>
        <v>0</v>
      </c>
      <c r="O31" s="39">
        <f t="shared" si="5"/>
        <v>0</v>
      </c>
      <c r="P31" s="39">
        <f t="shared" si="5"/>
        <v>730000</v>
      </c>
      <c r="Q31" s="39">
        <f t="shared" si="5"/>
        <v>73000</v>
      </c>
      <c r="R31" s="334"/>
      <c r="S31" s="412"/>
      <c r="T31" s="388"/>
      <c r="U31" s="388"/>
      <c r="V31" s="29"/>
    </row>
    <row r="32" spans="1:22" ht="30.75" customHeight="1">
      <c r="A32" s="248" t="s">
        <v>19</v>
      </c>
      <c r="B32" s="273" t="s">
        <v>19</v>
      </c>
      <c r="C32" s="279" t="s">
        <v>23</v>
      </c>
      <c r="D32" s="300" t="s">
        <v>121</v>
      </c>
      <c r="E32" s="353" t="s">
        <v>32</v>
      </c>
      <c r="F32" s="272" t="s">
        <v>26</v>
      </c>
      <c r="G32" s="11" t="s">
        <v>18</v>
      </c>
      <c r="H32" s="53">
        <v>78962</v>
      </c>
      <c r="I32" s="53">
        <v>78962</v>
      </c>
      <c r="J32" s="53">
        <v>0</v>
      </c>
      <c r="K32" s="53">
        <v>0</v>
      </c>
      <c r="L32" s="53">
        <v>90000</v>
      </c>
      <c r="M32" s="53">
        <v>90000</v>
      </c>
      <c r="N32" s="53">
        <v>0</v>
      </c>
      <c r="O32" s="53">
        <v>0</v>
      </c>
      <c r="P32" s="53">
        <v>101000</v>
      </c>
      <c r="Q32" s="58">
        <v>101000</v>
      </c>
      <c r="R32" s="373" t="s">
        <v>106</v>
      </c>
      <c r="S32" s="328">
        <v>580</v>
      </c>
      <c r="T32" s="257">
        <v>600</v>
      </c>
      <c r="U32" s="257">
        <v>620</v>
      </c>
      <c r="V32" s="29"/>
    </row>
    <row r="33" spans="1:23" ht="28.5" customHeight="1">
      <c r="A33" s="249"/>
      <c r="B33" s="455"/>
      <c r="C33" s="355"/>
      <c r="D33" s="301"/>
      <c r="E33" s="362"/>
      <c r="F33" s="310"/>
      <c r="G33" s="11" t="s">
        <v>17</v>
      </c>
      <c r="H33" s="53">
        <v>26800</v>
      </c>
      <c r="I33" s="53">
        <v>26800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101000</v>
      </c>
      <c r="Q33" s="58">
        <v>101000</v>
      </c>
      <c r="R33" s="375"/>
      <c r="S33" s="330"/>
      <c r="T33" s="258"/>
      <c r="U33" s="258"/>
      <c r="V33" s="29"/>
    </row>
    <row r="34" spans="1:23" ht="30" customHeight="1" thickBot="1">
      <c r="A34" s="250"/>
      <c r="B34" s="274"/>
      <c r="C34" s="280"/>
      <c r="D34" s="302"/>
      <c r="E34" s="354"/>
      <c r="F34" s="320"/>
      <c r="G34" s="5" t="s">
        <v>13</v>
      </c>
      <c r="H34" s="52">
        <f>+H32+H33</f>
        <v>105762</v>
      </c>
      <c r="I34" s="52">
        <f>+I32+I33</f>
        <v>105762</v>
      </c>
      <c r="J34" s="52">
        <f t="shared" ref="J34:K34" si="6">+J32</f>
        <v>0</v>
      </c>
      <c r="K34" s="52">
        <f t="shared" si="6"/>
        <v>0</v>
      </c>
      <c r="L34" s="52">
        <f>+L32+L33</f>
        <v>90000</v>
      </c>
      <c r="M34" s="52">
        <f>+M32+M33</f>
        <v>90000</v>
      </c>
      <c r="N34" s="52">
        <f t="shared" ref="N34:Q34" si="7">+N32</f>
        <v>0</v>
      </c>
      <c r="O34" s="52">
        <f t="shared" si="7"/>
        <v>0</v>
      </c>
      <c r="P34" s="52">
        <f t="shared" si="7"/>
        <v>101000</v>
      </c>
      <c r="Q34" s="52">
        <f t="shared" si="7"/>
        <v>101000</v>
      </c>
      <c r="R34" s="374"/>
      <c r="S34" s="329"/>
      <c r="T34" s="259"/>
      <c r="U34" s="259"/>
      <c r="V34" s="29"/>
    </row>
    <row r="35" spans="1:23" ht="27" customHeight="1">
      <c r="A35" s="264" t="s">
        <v>19</v>
      </c>
      <c r="B35" s="277" t="s">
        <v>19</v>
      </c>
      <c r="C35" s="278" t="s">
        <v>24</v>
      </c>
      <c r="D35" s="383" t="s">
        <v>119</v>
      </c>
      <c r="E35" s="269" t="s">
        <v>34</v>
      </c>
      <c r="F35" s="271" t="s">
        <v>26</v>
      </c>
      <c r="G35" s="40" t="s">
        <v>156</v>
      </c>
      <c r="H35" s="41">
        <v>0</v>
      </c>
      <c r="I35" s="53">
        <v>0</v>
      </c>
      <c r="J35" s="16">
        <v>0</v>
      </c>
      <c r="K35" s="54">
        <v>0</v>
      </c>
      <c r="L35" s="41">
        <v>0</v>
      </c>
      <c r="M35" s="53">
        <v>0</v>
      </c>
      <c r="N35" s="16">
        <v>0</v>
      </c>
      <c r="O35" s="59">
        <v>0</v>
      </c>
      <c r="P35" s="54">
        <v>0</v>
      </c>
      <c r="Q35" s="45">
        <v>0</v>
      </c>
      <c r="R35" s="333" t="s">
        <v>41</v>
      </c>
      <c r="S35" s="327">
        <v>1800</v>
      </c>
      <c r="T35" s="327">
        <v>1750</v>
      </c>
      <c r="U35" s="327">
        <v>1700</v>
      </c>
      <c r="V35" s="57"/>
    </row>
    <row r="36" spans="1:23" ht="26.25" customHeight="1">
      <c r="A36" s="264"/>
      <c r="B36" s="277"/>
      <c r="C36" s="278"/>
      <c r="D36" s="383"/>
      <c r="E36" s="269"/>
      <c r="F36" s="271"/>
      <c r="G36" s="40" t="s">
        <v>17</v>
      </c>
      <c r="H36" s="41">
        <v>131143</v>
      </c>
      <c r="I36" s="53">
        <v>131143</v>
      </c>
      <c r="J36" s="16">
        <v>0</v>
      </c>
      <c r="K36" s="54">
        <v>0</v>
      </c>
      <c r="L36" s="41">
        <v>0</v>
      </c>
      <c r="M36" s="53">
        <v>0</v>
      </c>
      <c r="N36" s="16">
        <v>0</v>
      </c>
      <c r="O36" s="54">
        <v>0</v>
      </c>
      <c r="P36" s="44">
        <v>0</v>
      </c>
      <c r="Q36" s="45">
        <v>0</v>
      </c>
      <c r="R36" s="333"/>
      <c r="S36" s="261"/>
      <c r="T36" s="261"/>
      <c r="U36" s="261"/>
      <c r="V36" s="57"/>
    </row>
    <row r="37" spans="1:23" ht="32.25" customHeight="1">
      <c r="A37" s="264"/>
      <c r="B37" s="277"/>
      <c r="C37" s="278"/>
      <c r="D37" s="383"/>
      <c r="E37" s="269"/>
      <c r="F37" s="271"/>
      <c r="G37" s="40" t="s">
        <v>18</v>
      </c>
      <c r="H37" s="41">
        <v>93753</v>
      </c>
      <c r="I37" s="42">
        <v>93753</v>
      </c>
      <c r="J37" s="42">
        <v>0</v>
      </c>
      <c r="K37" s="43">
        <v>0</v>
      </c>
      <c r="L37" s="41">
        <v>90000</v>
      </c>
      <c r="M37" s="42">
        <v>90000</v>
      </c>
      <c r="N37" s="42">
        <v>0</v>
      </c>
      <c r="O37" s="43">
        <v>0</v>
      </c>
      <c r="P37" s="44">
        <v>300000</v>
      </c>
      <c r="Q37" s="45">
        <v>300000</v>
      </c>
      <c r="R37" s="333"/>
      <c r="S37" s="261"/>
      <c r="T37" s="261"/>
      <c r="U37" s="261"/>
      <c r="V37" s="57"/>
    </row>
    <row r="38" spans="1:23" ht="42" customHeight="1" thickBot="1">
      <c r="A38" s="264"/>
      <c r="B38" s="277"/>
      <c r="C38" s="278"/>
      <c r="D38" s="383"/>
      <c r="E38" s="269"/>
      <c r="F38" s="271"/>
      <c r="G38" s="4" t="s">
        <v>13</v>
      </c>
      <c r="H38" s="39">
        <f>+H35+H36+H37</f>
        <v>224896</v>
      </c>
      <c r="I38" s="39">
        <f t="shared" ref="I38:Q38" si="8">+I35+I36+I37</f>
        <v>224896</v>
      </c>
      <c r="J38" s="39">
        <f t="shared" si="8"/>
        <v>0</v>
      </c>
      <c r="K38" s="39">
        <f t="shared" si="8"/>
        <v>0</v>
      </c>
      <c r="L38" s="39">
        <f t="shared" si="8"/>
        <v>90000</v>
      </c>
      <c r="M38" s="39">
        <f t="shared" si="8"/>
        <v>90000</v>
      </c>
      <c r="N38" s="39">
        <f t="shared" si="8"/>
        <v>0</v>
      </c>
      <c r="O38" s="39">
        <f t="shared" si="8"/>
        <v>0</v>
      </c>
      <c r="P38" s="39">
        <f t="shared" si="8"/>
        <v>300000</v>
      </c>
      <c r="Q38" s="39">
        <f t="shared" si="8"/>
        <v>300000</v>
      </c>
      <c r="R38" s="334"/>
      <c r="S38" s="412"/>
      <c r="T38" s="412"/>
      <c r="U38" s="412"/>
      <c r="V38" s="29"/>
    </row>
    <row r="39" spans="1:23" ht="25.5" customHeight="1">
      <c r="A39" s="248" t="s">
        <v>19</v>
      </c>
      <c r="B39" s="275" t="s">
        <v>19</v>
      </c>
      <c r="C39" s="279" t="s">
        <v>25</v>
      </c>
      <c r="D39" s="300" t="s">
        <v>80</v>
      </c>
      <c r="E39" s="357" t="s">
        <v>63</v>
      </c>
      <c r="F39" s="486">
        <v>8</v>
      </c>
      <c r="G39" s="40" t="s">
        <v>62</v>
      </c>
      <c r="H39" s="41">
        <v>2101</v>
      </c>
      <c r="I39" s="53">
        <v>2101</v>
      </c>
      <c r="J39" s="53">
        <v>2100</v>
      </c>
      <c r="K39" s="60"/>
      <c r="L39" s="41">
        <v>15300</v>
      </c>
      <c r="M39" s="53">
        <v>15300</v>
      </c>
      <c r="N39" s="53">
        <v>15300</v>
      </c>
      <c r="O39" s="60">
        <v>0</v>
      </c>
      <c r="P39" s="56">
        <v>17500</v>
      </c>
      <c r="Q39" s="56">
        <v>17500</v>
      </c>
      <c r="R39" s="263" t="s">
        <v>65</v>
      </c>
      <c r="S39" s="392">
        <v>100</v>
      </c>
      <c r="T39" s="392">
        <v>100</v>
      </c>
      <c r="U39" s="392">
        <v>100</v>
      </c>
      <c r="V39" s="29"/>
    </row>
    <row r="40" spans="1:23" ht="48" customHeight="1" thickBot="1">
      <c r="A40" s="250"/>
      <c r="B40" s="276"/>
      <c r="C40" s="280"/>
      <c r="D40" s="302"/>
      <c r="E40" s="357"/>
      <c r="F40" s="486"/>
      <c r="G40" s="4" t="s">
        <v>13</v>
      </c>
      <c r="H40" s="39">
        <f>+H39</f>
        <v>2101</v>
      </c>
      <c r="I40" s="39">
        <f t="shared" ref="I40:Q40" si="9">+I39</f>
        <v>2101</v>
      </c>
      <c r="J40" s="39">
        <f t="shared" si="9"/>
        <v>2100</v>
      </c>
      <c r="K40" s="39">
        <f t="shared" si="9"/>
        <v>0</v>
      </c>
      <c r="L40" s="39">
        <v>12300</v>
      </c>
      <c r="M40" s="39">
        <v>12300</v>
      </c>
      <c r="N40" s="39">
        <v>12300</v>
      </c>
      <c r="O40" s="39">
        <f t="shared" si="9"/>
        <v>0</v>
      </c>
      <c r="P40" s="39">
        <f t="shared" si="9"/>
        <v>17500</v>
      </c>
      <c r="Q40" s="39">
        <f t="shared" si="9"/>
        <v>17500</v>
      </c>
      <c r="R40" s="263"/>
      <c r="S40" s="388"/>
      <c r="T40" s="388"/>
      <c r="U40" s="388"/>
      <c r="V40" s="29"/>
    </row>
    <row r="41" spans="1:23" ht="42" customHeight="1">
      <c r="A41" s="248" t="s">
        <v>19</v>
      </c>
      <c r="B41" s="275" t="s">
        <v>19</v>
      </c>
      <c r="C41" s="279" t="s">
        <v>103</v>
      </c>
      <c r="D41" s="487" t="s">
        <v>85</v>
      </c>
      <c r="E41" s="270" t="s">
        <v>86</v>
      </c>
      <c r="F41" s="272" t="s">
        <v>26</v>
      </c>
      <c r="G41" s="40" t="s">
        <v>62</v>
      </c>
      <c r="H41" s="41">
        <v>677</v>
      </c>
      <c r="I41" s="53">
        <v>677</v>
      </c>
      <c r="J41" s="53">
        <v>600</v>
      </c>
      <c r="K41" s="60">
        <v>0</v>
      </c>
      <c r="L41" s="41">
        <v>500</v>
      </c>
      <c r="M41" s="53">
        <v>500</v>
      </c>
      <c r="N41" s="53">
        <v>400</v>
      </c>
      <c r="O41" s="60">
        <v>0</v>
      </c>
      <c r="P41" s="56">
        <v>800</v>
      </c>
      <c r="Q41" s="56">
        <v>900</v>
      </c>
      <c r="R41" s="263" t="s">
        <v>65</v>
      </c>
      <c r="S41" s="392">
        <v>15</v>
      </c>
      <c r="T41" s="392">
        <v>14</v>
      </c>
      <c r="U41" s="392">
        <v>11</v>
      </c>
      <c r="V41" s="29"/>
    </row>
    <row r="42" spans="1:23" ht="39.75" customHeight="1" thickBot="1">
      <c r="A42" s="250"/>
      <c r="B42" s="276"/>
      <c r="C42" s="280"/>
      <c r="D42" s="487"/>
      <c r="E42" s="347"/>
      <c r="F42" s="320"/>
      <c r="G42" s="4" t="s">
        <v>13</v>
      </c>
      <c r="H42" s="39">
        <f>+H41</f>
        <v>677</v>
      </c>
      <c r="I42" s="39">
        <f t="shared" ref="I42:Q42" si="10">+I41</f>
        <v>677</v>
      </c>
      <c r="J42" s="39">
        <f t="shared" si="10"/>
        <v>600</v>
      </c>
      <c r="K42" s="39">
        <f t="shared" si="10"/>
        <v>0</v>
      </c>
      <c r="L42" s="39">
        <f t="shared" si="10"/>
        <v>500</v>
      </c>
      <c r="M42" s="39">
        <f t="shared" si="10"/>
        <v>500</v>
      </c>
      <c r="N42" s="39">
        <v>400</v>
      </c>
      <c r="O42" s="39">
        <f t="shared" si="10"/>
        <v>0</v>
      </c>
      <c r="P42" s="39">
        <f t="shared" si="10"/>
        <v>800</v>
      </c>
      <c r="Q42" s="39">
        <f t="shared" si="10"/>
        <v>900</v>
      </c>
      <c r="R42" s="263"/>
      <c r="S42" s="388"/>
      <c r="T42" s="388"/>
      <c r="U42" s="388"/>
      <c r="V42" s="29"/>
    </row>
    <row r="43" spans="1:23" s="65" customFormat="1" ht="39.75" customHeight="1">
      <c r="A43" s="248" t="s">
        <v>19</v>
      </c>
      <c r="B43" s="273" t="s">
        <v>19</v>
      </c>
      <c r="C43" s="279" t="s">
        <v>140</v>
      </c>
      <c r="D43" s="300" t="s">
        <v>147</v>
      </c>
      <c r="E43" s="270" t="s">
        <v>131</v>
      </c>
      <c r="F43" s="272" t="s">
        <v>26</v>
      </c>
      <c r="G43" s="8" t="s">
        <v>17</v>
      </c>
      <c r="H43" s="61">
        <v>0</v>
      </c>
      <c r="I43" s="62">
        <v>0</v>
      </c>
      <c r="J43" s="62">
        <v>0</v>
      </c>
      <c r="K43" s="63">
        <v>0</v>
      </c>
      <c r="L43" s="55">
        <v>35500</v>
      </c>
      <c r="M43" s="81">
        <v>35500</v>
      </c>
      <c r="N43" s="81">
        <v>1800</v>
      </c>
      <c r="O43" s="63">
        <v>0</v>
      </c>
      <c r="P43" s="55">
        <v>10000</v>
      </c>
      <c r="Q43" s="55">
        <v>10000</v>
      </c>
      <c r="R43" s="370" t="s">
        <v>149</v>
      </c>
      <c r="S43" s="392"/>
      <c r="T43" s="392">
        <v>109</v>
      </c>
      <c r="U43" s="392">
        <v>109</v>
      </c>
      <c r="V43" s="64"/>
      <c r="W43" s="64"/>
    </row>
    <row r="44" spans="1:23" s="70" customFormat="1" ht="32.25" customHeight="1">
      <c r="A44" s="249"/>
      <c r="B44" s="455"/>
      <c r="C44" s="355"/>
      <c r="D44" s="301"/>
      <c r="E44" s="346"/>
      <c r="F44" s="310"/>
      <c r="G44" s="40" t="s">
        <v>40</v>
      </c>
      <c r="H44" s="66">
        <v>0</v>
      </c>
      <c r="I44" s="67">
        <v>0</v>
      </c>
      <c r="J44" s="67">
        <v>0</v>
      </c>
      <c r="K44" s="68">
        <v>0</v>
      </c>
      <c r="L44" s="41">
        <v>14900</v>
      </c>
      <c r="M44" s="42">
        <v>14900</v>
      </c>
      <c r="N44" s="42">
        <v>0</v>
      </c>
      <c r="O44" s="68">
        <v>0</v>
      </c>
      <c r="P44" s="72">
        <v>0</v>
      </c>
      <c r="Q44" s="41">
        <v>0</v>
      </c>
      <c r="R44" s="371"/>
      <c r="S44" s="258"/>
      <c r="T44" s="258"/>
      <c r="U44" s="258"/>
      <c r="V44" s="69"/>
    </row>
    <row r="45" spans="1:23" s="65" customFormat="1" ht="28.5" customHeight="1" thickBot="1">
      <c r="A45" s="250"/>
      <c r="B45" s="274"/>
      <c r="C45" s="280"/>
      <c r="D45" s="302"/>
      <c r="E45" s="347"/>
      <c r="F45" s="320"/>
      <c r="G45" s="4" t="s">
        <v>13</v>
      </c>
      <c r="H45" s="71">
        <f>+H43+H44</f>
        <v>0</v>
      </c>
      <c r="I45" s="71">
        <f t="shared" ref="I45:O45" si="11">+I43+I44</f>
        <v>0</v>
      </c>
      <c r="J45" s="71">
        <f t="shared" si="11"/>
        <v>0</v>
      </c>
      <c r="K45" s="71">
        <f t="shared" si="11"/>
        <v>0</v>
      </c>
      <c r="L45" s="39">
        <f>+L43+L44</f>
        <v>50400</v>
      </c>
      <c r="M45" s="39">
        <f>+M43+M44</f>
        <v>50400</v>
      </c>
      <c r="N45" s="39">
        <f t="shared" si="11"/>
        <v>1800</v>
      </c>
      <c r="O45" s="71">
        <f t="shared" si="11"/>
        <v>0</v>
      </c>
      <c r="P45" s="39">
        <v>10000</v>
      </c>
      <c r="Q45" s="39">
        <v>10000</v>
      </c>
      <c r="R45" s="372"/>
      <c r="S45" s="259"/>
      <c r="T45" s="259"/>
      <c r="U45" s="259"/>
      <c r="V45" s="64"/>
    </row>
    <row r="46" spans="1:23" ht="44.25" customHeight="1">
      <c r="A46" s="248" t="s">
        <v>19</v>
      </c>
      <c r="B46" s="273" t="s">
        <v>19</v>
      </c>
      <c r="C46" s="279" t="s">
        <v>27</v>
      </c>
      <c r="D46" s="300" t="s">
        <v>83</v>
      </c>
      <c r="E46" s="270" t="s">
        <v>33</v>
      </c>
      <c r="F46" s="272" t="s">
        <v>26</v>
      </c>
      <c r="G46" s="40" t="s">
        <v>62</v>
      </c>
      <c r="H46" s="41">
        <v>53430</v>
      </c>
      <c r="I46" s="53">
        <v>53430</v>
      </c>
      <c r="J46" s="207">
        <v>0</v>
      </c>
      <c r="K46" s="54">
        <v>0</v>
      </c>
      <c r="L46" s="41">
        <v>62400</v>
      </c>
      <c r="M46" s="53">
        <v>62400</v>
      </c>
      <c r="N46" s="207">
        <v>0</v>
      </c>
      <c r="O46" s="54">
        <v>0</v>
      </c>
      <c r="P46" s="44">
        <v>68000</v>
      </c>
      <c r="Q46" s="45">
        <v>72000</v>
      </c>
      <c r="R46" s="256" t="s">
        <v>39</v>
      </c>
      <c r="S46" s="327">
        <v>700</v>
      </c>
      <c r="T46" s="327">
        <v>700</v>
      </c>
      <c r="U46" s="327">
        <v>700</v>
      </c>
      <c r="V46" s="57"/>
    </row>
    <row r="47" spans="1:23" ht="31.5" customHeight="1" thickBot="1">
      <c r="A47" s="250"/>
      <c r="B47" s="274"/>
      <c r="C47" s="280"/>
      <c r="D47" s="302"/>
      <c r="E47" s="347"/>
      <c r="F47" s="320"/>
      <c r="G47" s="4" t="s">
        <v>13</v>
      </c>
      <c r="H47" s="39">
        <f>+H46</f>
        <v>53430</v>
      </c>
      <c r="I47" s="39">
        <f t="shared" ref="I47:Q47" si="12">+I46</f>
        <v>53430</v>
      </c>
      <c r="J47" s="39">
        <f t="shared" si="12"/>
        <v>0</v>
      </c>
      <c r="K47" s="39">
        <f t="shared" si="12"/>
        <v>0</v>
      </c>
      <c r="L47" s="39">
        <f t="shared" si="12"/>
        <v>62400</v>
      </c>
      <c r="M47" s="39">
        <f t="shared" si="12"/>
        <v>62400</v>
      </c>
      <c r="N47" s="39">
        <f t="shared" si="12"/>
        <v>0</v>
      </c>
      <c r="O47" s="39">
        <f t="shared" si="12"/>
        <v>0</v>
      </c>
      <c r="P47" s="39">
        <f t="shared" si="12"/>
        <v>68000</v>
      </c>
      <c r="Q47" s="39">
        <f t="shared" si="12"/>
        <v>72000</v>
      </c>
      <c r="R47" s="334"/>
      <c r="S47" s="412"/>
      <c r="T47" s="412"/>
      <c r="U47" s="412"/>
      <c r="V47" s="29"/>
    </row>
    <row r="48" spans="1:23" ht="52.5" customHeight="1">
      <c r="A48" s="248" t="s">
        <v>19</v>
      </c>
      <c r="B48" s="273" t="s">
        <v>19</v>
      </c>
      <c r="C48" s="279" t="s">
        <v>27</v>
      </c>
      <c r="D48" s="300" t="s">
        <v>83</v>
      </c>
      <c r="E48" s="270" t="s">
        <v>139</v>
      </c>
      <c r="F48" s="272" t="s">
        <v>26</v>
      </c>
      <c r="G48" s="40" t="s">
        <v>62</v>
      </c>
      <c r="H48" s="41">
        <v>0</v>
      </c>
      <c r="I48" s="53">
        <v>0</v>
      </c>
      <c r="J48" s="16">
        <v>0</v>
      </c>
      <c r="K48" s="54">
        <v>0</v>
      </c>
      <c r="L48" s="41">
        <v>320400</v>
      </c>
      <c r="M48" s="53">
        <v>320400</v>
      </c>
      <c r="N48" s="16">
        <v>0</v>
      </c>
      <c r="O48" s="54">
        <v>0</v>
      </c>
      <c r="P48" s="44">
        <v>328000</v>
      </c>
      <c r="Q48" s="45">
        <v>330000</v>
      </c>
      <c r="R48" s="256" t="s">
        <v>154</v>
      </c>
      <c r="S48" s="327">
        <v>1400</v>
      </c>
      <c r="T48" s="327">
        <v>1500</v>
      </c>
      <c r="U48" s="327">
        <v>1500</v>
      </c>
      <c r="V48" s="57"/>
    </row>
    <row r="49" spans="1:35" ht="50.25" customHeight="1" thickBot="1">
      <c r="A49" s="250"/>
      <c r="B49" s="274"/>
      <c r="C49" s="280"/>
      <c r="D49" s="302"/>
      <c r="E49" s="347"/>
      <c r="F49" s="320"/>
      <c r="G49" s="4" t="s">
        <v>13</v>
      </c>
      <c r="H49" s="39">
        <f>+H48</f>
        <v>0</v>
      </c>
      <c r="I49" s="39">
        <f t="shared" ref="I49:Q49" si="13">+I48</f>
        <v>0</v>
      </c>
      <c r="J49" s="39">
        <f t="shared" si="13"/>
        <v>0</v>
      </c>
      <c r="K49" s="39">
        <f t="shared" si="13"/>
        <v>0</v>
      </c>
      <c r="L49" s="39">
        <f t="shared" si="13"/>
        <v>320400</v>
      </c>
      <c r="M49" s="39">
        <f t="shared" si="13"/>
        <v>320400</v>
      </c>
      <c r="N49" s="39">
        <f t="shared" si="13"/>
        <v>0</v>
      </c>
      <c r="O49" s="39">
        <f t="shared" si="13"/>
        <v>0</v>
      </c>
      <c r="P49" s="39">
        <f t="shared" si="13"/>
        <v>328000</v>
      </c>
      <c r="Q49" s="39">
        <f t="shared" si="13"/>
        <v>330000</v>
      </c>
      <c r="R49" s="334"/>
      <c r="S49" s="412"/>
      <c r="T49" s="412"/>
      <c r="U49" s="412"/>
      <c r="V49" s="29"/>
    </row>
    <row r="50" spans="1:35" s="74" customFormat="1" ht="33.75" customHeight="1">
      <c r="A50" s="249" t="s">
        <v>19</v>
      </c>
      <c r="B50" s="455" t="s">
        <v>19</v>
      </c>
      <c r="C50" s="355" t="s">
        <v>28</v>
      </c>
      <c r="D50" s="492" t="s">
        <v>84</v>
      </c>
      <c r="E50" s="346"/>
      <c r="F50" s="310"/>
      <c r="G50" s="40" t="s">
        <v>18</v>
      </c>
      <c r="H50" s="55">
        <v>28249</v>
      </c>
      <c r="I50" s="53">
        <v>28249</v>
      </c>
      <c r="J50" s="53">
        <v>0</v>
      </c>
      <c r="K50" s="43">
        <v>0</v>
      </c>
      <c r="L50" s="55">
        <v>33000</v>
      </c>
      <c r="M50" s="53">
        <v>33000</v>
      </c>
      <c r="N50" s="53">
        <v>0</v>
      </c>
      <c r="O50" s="43">
        <v>0</v>
      </c>
      <c r="P50" s="72">
        <v>35000</v>
      </c>
      <c r="Q50" s="41">
        <v>37000</v>
      </c>
      <c r="R50" s="389" t="s">
        <v>41</v>
      </c>
      <c r="S50" s="414">
        <v>150</v>
      </c>
      <c r="T50" s="416">
        <v>180</v>
      </c>
      <c r="U50" s="222">
        <v>200</v>
      </c>
      <c r="V50" s="73"/>
    </row>
    <row r="51" spans="1:35" s="74" customFormat="1" ht="21.75" customHeight="1">
      <c r="A51" s="249"/>
      <c r="B51" s="455"/>
      <c r="C51" s="355"/>
      <c r="D51" s="493"/>
      <c r="E51" s="346"/>
      <c r="F51" s="310"/>
      <c r="G51" s="8" t="s">
        <v>76</v>
      </c>
      <c r="H51" s="55">
        <v>0</v>
      </c>
      <c r="I51" s="53">
        <v>0</v>
      </c>
      <c r="J51" s="53">
        <v>0</v>
      </c>
      <c r="K51" s="60">
        <v>0</v>
      </c>
      <c r="L51" s="55">
        <v>0</v>
      </c>
      <c r="M51" s="53">
        <v>0</v>
      </c>
      <c r="N51" s="53"/>
      <c r="O51" s="60">
        <v>0</v>
      </c>
      <c r="P51" s="55">
        <v>0</v>
      </c>
      <c r="Q51" s="55">
        <v>0</v>
      </c>
      <c r="R51" s="390"/>
      <c r="S51" s="415"/>
      <c r="T51" s="417"/>
      <c r="U51" s="234"/>
      <c r="V51" s="73"/>
    </row>
    <row r="52" spans="1:35" ht="21.75" customHeight="1" thickBot="1">
      <c r="A52" s="250"/>
      <c r="B52" s="274"/>
      <c r="C52" s="280"/>
      <c r="D52" s="494"/>
      <c r="E52" s="347"/>
      <c r="F52" s="320"/>
      <c r="G52" s="4" t="s">
        <v>13</v>
      </c>
      <c r="H52" s="39">
        <f>SUM(H50:H51)</f>
        <v>28249</v>
      </c>
      <c r="I52" s="39">
        <f t="shared" ref="I52:Q52" si="14">SUM(I50:I51)</f>
        <v>28249</v>
      </c>
      <c r="J52" s="39">
        <f t="shared" si="14"/>
        <v>0</v>
      </c>
      <c r="K52" s="39">
        <f t="shared" si="14"/>
        <v>0</v>
      </c>
      <c r="L52" s="39">
        <f t="shared" si="14"/>
        <v>33000</v>
      </c>
      <c r="M52" s="39">
        <f t="shared" si="14"/>
        <v>33000</v>
      </c>
      <c r="N52" s="39">
        <f t="shared" si="14"/>
        <v>0</v>
      </c>
      <c r="O52" s="39">
        <f t="shared" si="14"/>
        <v>0</v>
      </c>
      <c r="P52" s="39">
        <f t="shared" si="14"/>
        <v>35000</v>
      </c>
      <c r="Q52" s="39">
        <f t="shared" si="14"/>
        <v>37000</v>
      </c>
      <c r="R52" s="391"/>
      <c r="S52" s="233"/>
      <c r="T52" s="235"/>
      <c r="U52" s="235"/>
      <c r="V52" s="38"/>
      <c r="W52" s="29"/>
    </row>
    <row r="53" spans="1:35" ht="28.5" customHeight="1">
      <c r="A53" s="264" t="s">
        <v>19</v>
      </c>
      <c r="B53" s="277" t="s">
        <v>19</v>
      </c>
      <c r="C53" s="278" t="s">
        <v>148</v>
      </c>
      <c r="D53" s="383" t="s">
        <v>157</v>
      </c>
      <c r="E53" s="269" t="s">
        <v>92</v>
      </c>
      <c r="F53" s="271" t="s">
        <v>26</v>
      </c>
      <c r="G53" s="230" t="s">
        <v>94</v>
      </c>
      <c r="H53" s="42">
        <v>105462</v>
      </c>
      <c r="I53" s="42">
        <v>105462</v>
      </c>
      <c r="J53" s="42">
        <v>0</v>
      </c>
      <c r="K53" s="42">
        <v>0</v>
      </c>
      <c r="L53" s="42">
        <v>122462</v>
      </c>
      <c r="M53" s="42">
        <v>122462</v>
      </c>
      <c r="N53" s="42">
        <v>0</v>
      </c>
      <c r="O53" s="42">
        <v>0</v>
      </c>
      <c r="P53" s="54">
        <v>128000</v>
      </c>
      <c r="Q53" s="45">
        <v>132000</v>
      </c>
      <c r="R53" s="385" t="s">
        <v>106</v>
      </c>
      <c r="S53" s="328">
        <v>3000</v>
      </c>
      <c r="T53" s="257">
        <v>3000</v>
      </c>
      <c r="U53" s="257">
        <v>3000</v>
      </c>
      <c r="V53" s="57"/>
    </row>
    <row r="54" spans="1:35" ht="28.5" customHeight="1">
      <c r="A54" s="248"/>
      <c r="B54" s="275"/>
      <c r="C54" s="279"/>
      <c r="D54" s="300"/>
      <c r="E54" s="270"/>
      <c r="F54" s="272"/>
      <c r="G54" s="231" t="s">
        <v>17</v>
      </c>
      <c r="H54" s="42">
        <v>18611</v>
      </c>
      <c r="I54" s="42">
        <v>18611</v>
      </c>
      <c r="J54" s="42">
        <v>0</v>
      </c>
      <c r="K54" s="42">
        <v>0</v>
      </c>
      <c r="L54" s="42">
        <v>21600</v>
      </c>
      <c r="M54" s="42">
        <v>21600</v>
      </c>
      <c r="N54" s="42">
        <v>0</v>
      </c>
      <c r="O54" s="42">
        <v>0</v>
      </c>
      <c r="P54" s="123">
        <v>23500</v>
      </c>
      <c r="Q54" s="217">
        <v>28000</v>
      </c>
      <c r="R54" s="386"/>
      <c r="S54" s="330"/>
      <c r="T54" s="258"/>
      <c r="U54" s="258"/>
      <c r="V54" s="57"/>
    </row>
    <row r="55" spans="1:35" ht="35.25" customHeight="1" thickBot="1">
      <c r="A55" s="459"/>
      <c r="B55" s="488"/>
      <c r="C55" s="489"/>
      <c r="D55" s="491"/>
      <c r="E55" s="457"/>
      <c r="F55" s="490"/>
      <c r="G55" s="220" t="s">
        <v>13</v>
      </c>
      <c r="H55" s="218">
        <f>+H53+H54</f>
        <v>124073</v>
      </c>
      <c r="I55" s="218">
        <f>+I53+I54</f>
        <v>124073</v>
      </c>
      <c r="J55" s="218">
        <f t="shared" ref="J55:Q55" si="15">+J53</f>
        <v>0</v>
      </c>
      <c r="K55" s="218">
        <f t="shared" si="15"/>
        <v>0</v>
      </c>
      <c r="L55" s="218">
        <f>+L53+L54</f>
        <v>144062</v>
      </c>
      <c r="M55" s="218">
        <f>+M53+M54</f>
        <v>144062</v>
      </c>
      <c r="N55" s="218">
        <f t="shared" si="15"/>
        <v>0</v>
      </c>
      <c r="O55" s="218">
        <f t="shared" si="15"/>
        <v>0</v>
      </c>
      <c r="P55" s="218">
        <f t="shared" si="15"/>
        <v>128000</v>
      </c>
      <c r="Q55" s="218">
        <f t="shared" si="15"/>
        <v>132000</v>
      </c>
      <c r="R55" s="387"/>
      <c r="S55" s="413"/>
      <c r="T55" s="388"/>
      <c r="U55" s="388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</row>
    <row r="56" spans="1:35" ht="28.5" customHeight="1">
      <c r="A56" s="264" t="s">
        <v>19</v>
      </c>
      <c r="B56" s="277" t="s">
        <v>22</v>
      </c>
      <c r="C56" s="278" t="s">
        <v>24</v>
      </c>
      <c r="D56" s="383" t="s">
        <v>150</v>
      </c>
      <c r="E56" s="269" t="s">
        <v>92</v>
      </c>
      <c r="F56" s="271" t="s">
        <v>26</v>
      </c>
      <c r="G56" s="216" t="s">
        <v>17</v>
      </c>
      <c r="H56" s="79">
        <v>0</v>
      </c>
      <c r="I56" s="42">
        <v>0</v>
      </c>
      <c r="J56" s="42">
        <v>0</v>
      </c>
      <c r="K56" s="80">
        <v>0</v>
      </c>
      <c r="L56" s="79">
        <v>3200</v>
      </c>
      <c r="M56" s="42">
        <v>3200</v>
      </c>
      <c r="N56" s="42">
        <v>0</v>
      </c>
      <c r="O56" s="80">
        <v>0</v>
      </c>
      <c r="P56" s="54">
        <v>3500</v>
      </c>
      <c r="Q56" s="45">
        <v>3500</v>
      </c>
      <c r="R56" s="385" t="s">
        <v>106</v>
      </c>
      <c r="S56" s="328">
        <v>6</v>
      </c>
      <c r="T56" s="257">
        <v>6</v>
      </c>
      <c r="U56" s="257">
        <v>6</v>
      </c>
      <c r="V56" s="57"/>
    </row>
    <row r="57" spans="1:35" ht="35.25" customHeight="1" thickBot="1">
      <c r="A57" s="459"/>
      <c r="B57" s="488"/>
      <c r="C57" s="489"/>
      <c r="D57" s="491"/>
      <c r="E57" s="457"/>
      <c r="F57" s="490"/>
      <c r="G57" s="220" t="s">
        <v>13</v>
      </c>
      <c r="H57" s="232">
        <f>+H56</f>
        <v>0</v>
      </c>
      <c r="I57" s="232">
        <f t="shared" ref="I57:Q57" si="16">+I56</f>
        <v>0</v>
      </c>
      <c r="J57" s="232">
        <f t="shared" si="16"/>
        <v>0</v>
      </c>
      <c r="K57" s="232">
        <f t="shared" si="16"/>
        <v>0</v>
      </c>
      <c r="L57" s="52">
        <f t="shared" si="16"/>
        <v>3200</v>
      </c>
      <c r="M57" s="52">
        <f t="shared" si="16"/>
        <v>3200</v>
      </c>
      <c r="N57" s="232">
        <f t="shared" si="16"/>
        <v>0</v>
      </c>
      <c r="O57" s="232">
        <f t="shared" si="16"/>
        <v>0</v>
      </c>
      <c r="P57" s="52">
        <f t="shared" si="16"/>
        <v>3500</v>
      </c>
      <c r="Q57" s="218">
        <f t="shared" si="16"/>
        <v>3500</v>
      </c>
      <c r="R57" s="387"/>
      <c r="S57" s="413"/>
      <c r="T57" s="388"/>
      <c r="U57" s="388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</row>
    <row r="58" spans="1:35" ht="21.75" customHeight="1">
      <c r="A58" s="248" t="s">
        <v>19</v>
      </c>
      <c r="B58" s="273" t="s">
        <v>19</v>
      </c>
      <c r="C58" s="279" t="s">
        <v>66</v>
      </c>
      <c r="D58" s="300" t="s">
        <v>130</v>
      </c>
      <c r="E58" s="270" t="s">
        <v>36</v>
      </c>
      <c r="F58" s="272" t="s">
        <v>26</v>
      </c>
      <c r="G58" s="8" t="s">
        <v>76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60">
        <v>0</v>
      </c>
      <c r="R58" s="370" t="s">
        <v>55</v>
      </c>
      <c r="S58" s="392">
        <v>2000</v>
      </c>
      <c r="T58" s="392">
        <v>2000</v>
      </c>
      <c r="U58" s="392">
        <v>2000</v>
      </c>
      <c r="V58" s="29"/>
      <c r="W58" s="29"/>
    </row>
    <row r="59" spans="1:35" s="74" customFormat="1" ht="20.25" customHeight="1">
      <c r="A59" s="249"/>
      <c r="B59" s="455"/>
      <c r="C59" s="355"/>
      <c r="D59" s="301"/>
      <c r="E59" s="346"/>
      <c r="F59" s="310"/>
      <c r="G59" s="40" t="s">
        <v>40</v>
      </c>
      <c r="H59" s="41">
        <v>52400</v>
      </c>
      <c r="I59" s="42">
        <v>52400</v>
      </c>
      <c r="J59" s="42">
        <v>0</v>
      </c>
      <c r="K59" s="43">
        <v>0</v>
      </c>
      <c r="L59" s="41">
        <v>40000</v>
      </c>
      <c r="M59" s="42">
        <v>40000</v>
      </c>
      <c r="N59" s="42">
        <v>0</v>
      </c>
      <c r="O59" s="43">
        <v>0</v>
      </c>
      <c r="P59" s="72">
        <v>83400</v>
      </c>
      <c r="Q59" s="41">
        <v>83400</v>
      </c>
      <c r="R59" s="371"/>
      <c r="S59" s="258"/>
      <c r="T59" s="258"/>
      <c r="U59" s="258"/>
      <c r="V59" s="73"/>
    </row>
    <row r="60" spans="1:35" ht="29.25" customHeight="1">
      <c r="A60" s="250"/>
      <c r="B60" s="274"/>
      <c r="C60" s="280"/>
      <c r="D60" s="302"/>
      <c r="E60" s="347"/>
      <c r="F60" s="320"/>
      <c r="G60" s="4" t="s">
        <v>13</v>
      </c>
      <c r="H60" s="39">
        <f>+H58+H59</f>
        <v>52400</v>
      </c>
      <c r="I60" s="39">
        <f t="shared" ref="I60:Q60" si="17">+I58+I59</f>
        <v>52400</v>
      </c>
      <c r="J60" s="39">
        <f t="shared" si="17"/>
        <v>0</v>
      </c>
      <c r="K60" s="39">
        <f t="shared" si="17"/>
        <v>0</v>
      </c>
      <c r="L60" s="39">
        <f t="shared" si="17"/>
        <v>40000</v>
      </c>
      <c r="M60" s="39">
        <f t="shared" si="17"/>
        <v>40000</v>
      </c>
      <c r="N60" s="39">
        <f t="shared" si="17"/>
        <v>0</v>
      </c>
      <c r="O60" s="39">
        <f t="shared" si="17"/>
        <v>0</v>
      </c>
      <c r="P60" s="39">
        <f t="shared" si="17"/>
        <v>83400</v>
      </c>
      <c r="Q60" s="39">
        <f t="shared" si="17"/>
        <v>83400</v>
      </c>
      <c r="R60" s="372"/>
      <c r="S60" s="259"/>
      <c r="T60" s="259"/>
      <c r="U60" s="259"/>
      <c r="V60" s="29"/>
    </row>
    <row r="61" spans="1:35" ht="31.5" customHeight="1">
      <c r="A61" s="248" t="s">
        <v>19</v>
      </c>
      <c r="B61" s="273" t="s">
        <v>19</v>
      </c>
      <c r="C61" s="279" t="s">
        <v>67</v>
      </c>
      <c r="D61" s="300" t="s">
        <v>155</v>
      </c>
      <c r="E61" s="270" t="s">
        <v>37</v>
      </c>
      <c r="F61" s="272" t="s">
        <v>26</v>
      </c>
      <c r="G61" s="8" t="s">
        <v>76</v>
      </c>
      <c r="H61" s="55">
        <v>0</v>
      </c>
      <c r="I61" s="53">
        <v>0</v>
      </c>
      <c r="J61" s="53">
        <v>0</v>
      </c>
      <c r="K61" s="60">
        <v>0</v>
      </c>
      <c r="L61" s="55">
        <v>0</v>
      </c>
      <c r="M61" s="53">
        <v>0</v>
      </c>
      <c r="N61" s="53">
        <v>0</v>
      </c>
      <c r="O61" s="60">
        <v>0</v>
      </c>
      <c r="P61" s="56">
        <v>0</v>
      </c>
      <c r="Q61" s="55">
        <v>0</v>
      </c>
      <c r="R61" s="256" t="s">
        <v>41</v>
      </c>
      <c r="S61" s="258">
        <v>950</v>
      </c>
      <c r="T61" s="258">
        <v>950</v>
      </c>
      <c r="U61" s="258">
        <v>950</v>
      </c>
      <c r="V61" s="29"/>
    </row>
    <row r="62" spans="1:35" ht="25.5" customHeight="1">
      <c r="A62" s="249"/>
      <c r="B62" s="455"/>
      <c r="C62" s="355"/>
      <c r="D62" s="301"/>
      <c r="E62" s="346"/>
      <c r="F62" s="310"/>
      <c r="G62" s="8" t="s">
        <v>18</v>
      </c>
      <c r="H62" s="55">
        <v>2817</v>
      </c>
      <c r="I62" s="53">
        <v>2817</v>
      </c>
      <c r="J62" s="42">
        <v>0</v>
      </c>
      <c r="K62" s="43">
        <v>0</v>
      </c>
      <c r="L62" s="55">
        <v>2400</v>
      </c>
      <c r="M62" s="53">
        <v>2400</v>
      </c>
      <c r="N62" s="42">
        <v>0</v>
      </c>
      <c r="O62" s="43">
        <v>0</v>
      </c>
      <c r="P62" s="56">
        <v>2400</v>
      </c>
      <c r="Q62" s="55">
        <v>2400</v>
      </c>
      <c r="R62" s="333"/>
      <c r="S62" s="258"/>
      <c r="T62" s="258"/>
      <c r="U62" s="258"/>
      <c r="V62" s="29"/>
    </row>
    <row r="63" spans="1:35" ht="25.5" customHeight="1" thickBot="1">
      <c r="A63" s="304"/>
      <c r="B63" s="274"/>
      <c r="C63" s="280"/>
      <c r="D63" s="302"/>
      <c r="E63" s="347"/>
      <c r="F63" s="320"/>
      <c r="G63" s="5" t="s">
        <v>13</v>
      </c>
      <c r="H63" s="39">
        <f>+H61+H62</f>
        <v>2817</v>
      </c>
      <c r="I63" s="39">
        <f t="shared" ref="I63:Q63" si="18">+I61+I62</f>
        <v>2817</v>
      </c>
      <c r="J63" s="39">
        <f t="shared" si="18"/>
        <v>0</v>
      </c>
      <c r="K63" s="39">
        <f t="shared" si="18"/>
        <v>0</v>
      </c>
      <c r="L63" s="39">
        <f t="shared" si="18"/>
        <v>2400</v>
      </c>
      <c r="M63" s="39">
        <f t="shared" si="18"/>
        <v>2400</v>
      </c>
      <c r="N63" s="39">
        <f t="shared" si="18"/>
        <v>0</v>
      </c>
      <c r="O63" s="39">
        <f t="shared" si="18"/>
        <v>0</v>
      </c>
      <c r="P63" s="39">
        <f t="shared" si="18"/>
        <v>2400</v>
      </c>
      <c r="Q63" s="39">
        <f t="shared" si="18"/>
        <v>2400</v>
      </c>
      <c r="R63" s="334"/>
      <c r="S63" s="388"/>
      <c r="T63" s="388"/>
      <c r="U63" s="388"/>
      <c r="V63" s="29"/>
    </row>
    <row r="64" spans="1:35" ht="35.25" customHeight="1">
      <c r="A64" s="264" t="s">
        <v>19</v>
      </c>
      <c r="B64" s="277" t="s">
        <v>19</v>
      </c>
      <c r="C64" s="278" t="s">
        <v>72</v>
      </c>
      <c r="D64" s="300" t="s">
        <v>81</v>
      </c>
      <c r="E64" s="269" t="s">
        <v>35</v>
      </c>
      <c r="F64" s="271" t="s">
        <v>26</v>
      </c>
      <c r="G64" s="82" t="s">
        <v>62</v>
      </c>
      <c r="H64" s="41">
        <v>3500</v>
      </c>
      <c r="I64" s="53">
        <v>3500</v>
      </c>
      <c r="J64" s="53">
        <v>3500</v>
      </c>
      <c r="K64" s="83">
        <v>0</v>
      </c>
      <c r="L64" s="41">
        <v>5100</v>
      </c>
      <c r="M64" s="53">
        <v>5100</v>
      </c>
      <c r="N64" s="53">
        <v>5100</v>
      </c>
      <c r="O64" s="60">
        <v>0</v>
      </c>
      <c r="P64" s="84">
        <v>5000</v>
      </c>
      <c r="Q64" s="55">
        <v>5000</v>
      </c>
      <c r="R64" s="333" t="s">
        <v>125</v>
      </c>
      <c r="S64" s="392">
        <v>520</v>
      </c>
      <c r="T64" s="392">
        <v>525</v>
      </c>
      <c r="U64" s="392">
        <v>530</v>
      </c>
      <c r="V64" s="29"/>
    </row>
    <row r="65" spans="1:22" ht="32.25" customHeight="1" thickBot="1">
      <c r="A65" s="459"/>
      <c r="B65" s="277"/>
      <c r="C65" s="278"/>
      <c r="D65" s="302"/>
      <c r="E65" s="269"/>
      <c r="F65" s="271"/>
      <c r="G65" s="5" t="s">
        <v>13</v>
      </c>
      <c r="H65" s="39">
        <f>+H64</f>
        <v>3500</v>
      </c>
      <c r="I65" s="39">
        <f t="shared" ref="I65:Q65" si="19">+I64</f>
        <v>3500</v>
      </c>
      <c r="J65" s="39">
        <f t="shared" si="19"/>
        <v>3500</v>
      </c>
      <c r="K65" s="39">
        <f t="shared" si="19"/>
        <v>0</v>
      </c>
      <c r="L65" s="39">
        <f t="shared" si="19"/>
        <v>5100</v>
      </c>
      <c r="M65" s="39">
        <f t="shared" si="19"/>
        <v>5100</v>
      </c>
      <c r="N65" s="39">
        <v>5100</v>
      </c>
      <c r="O65" s="39">
        <f t="shared" si="19"/>
        <v>0</v>
      </c>
      <c r="P65" s="39">
        <f t="shared" si="19"/>
        <v>5000</v>
      </c>
      <c r="Q65" s="39">
        <f t="shared" si="19"/>
        <v>5000</v>
      </c>
      <c r="R65" s="334"/>
      <c r="S65" s="388"/>
      <c r="T65" s="388"/>
      <c r="U65" s="388"/>
      <c r="V65" s="29"/>
    </row>
    <row r="66" spans="1:22" ht="24.75" customHeight="1" thickBot="1">
      <c r="A66" s="1" t="s">
        <v>19</v>
      </c>
      <c r="B66" s="85" t="s">
        <v>19</v>
      </c>
      <c r="C66" s="460" t="s">
        <v>14</v>
      </c>
      <c r="D66" s="298"/>
      <c r="E66" s="298"/>
      <c r="F66" s="298"/>
      <c r="G66" s="299"/>
      <c r="H66" s="86">
        <f t="shared" ref="H66:Q66" si="20">+H16+H22+H27+H31+H38+H40+H42+H49+H49+H52+H60+H63+H65</f>
        <v>8314487.9500000002</v>
      </c>
      <c r="I66" s="86">
        <f t="shared" si="20"/>
        <v>8314488</v>
      </c>
      <c r="J66" s="86">
        <f t="shared" si="20"/>
        <v>98700</v>
      </c>
      <c r="K66" s="86">
        <f t="shared" si="20"/>
        <v>0</v>
      </c>
      <c r="L66" s="86">
        <f t="shared" si="20"/>
        <v>8882500</v>
      </c>
      <c r="M66" s="86">
        <f t="shared" si="20"/>
        <v>8882500</v>
      </c>
      <c r="N66" s="86">
        <f t="shared" si="20"/>
        <v>119200</v>
      </c>
      <c r="O66" s="86">
        <f t="shared" si="20"/>
        <v>0</v>
      </c>
      <c r="P66" s="86">
        <f t="shared" si="20"/>
        <v>9340980</v>
      </c>
      <c r="Q66" s="86">
        <f t="shared" si="20"/>
        <v>8721352</v>
      </c>
      <c r="R66" s="87" t="s">
        <v>30</v>
      </c>
      <c r="S66" s="88" t="s">
        <v>30</v>
      </c>
      <c r="T66" s="89" t="s">
        <v>30</v>
      </c>
      <c r="U66" s="90" t="s">
        <v>30</v>
      </c>
      <c r="V66" s="29"/>
    </row>
    <row r="67" spans="1:22" ht="24.75" customHeight="1" thickBot="1">
      <c r="A67" s="30" t="s">
        <v>19</v>
      </c>
      <c r="B67" s="91" t="s">
        <v>20</v>
      </c>
      <c r="C67" s="378" t="s">
        <v>47</v>
      </c>
      <c r="D67" s="379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80"/>
      <c r="V67" s="29"/>
    </row>
    <row r="68" spans="1:22" ht="13.5" customHeight="1">
      <c r="A68" s="311" t="s">
        <v>19</v>
      </c>
      <c r="B68" s="343" t="s">
        <v>20</v>
      </c>
      <c r="C68" s="445" t="s">
        <v>19</v>
      </c>
      <c r="D68" s="456" t="s">
        <v>120</v>
      </c>
      <c r="E68" s="384" t="s">
        <v>37</v>
      </c>
      <c r="F68" s="319" t="s">
        <v>26</v>
      </c>
      <c r="G68" s="9" t="s">
        <v>18</v>
      </c>
      <c r="H68" s="92">
        <v>12151</v>
      </c>
      <c r="I68" s="93">
        <v>12151</v>
      </c>
      <c r="J68" s="94">
        <v>0</v>
      </c>
      <c r="K68" s="95">
        <v>0</v>
      </c>
      <c r="L68" s="92">
        <v>30000</v>
      </c>
      <c r="M68" s="93">
        <v>30000</v>
      </c>
      <c r="N68" s="94">
        <v>0</v>
      </c>
      <c r="O68" s="95">
        <v>0</v>
      </c>
      <c r="P68" s="96">
        <v>45000</v>
      </c>
      <c r="Q68" s="37">
        <v>45000</v>
      </c>
      <c r="R68" s="381" t="s">
        <v>58</v>
      </c>
      <c r="S68" s="324">
        <v>34</v>
      </c>
      <c r="T68" s="327">
        <v>34</v>
      </c>
      <c r="U68" s="327">
        <v>34</v>
      </c>
      <c r="V68" s="29"/>
    </row>
    <row r="69" spans="1:22" ht="13.5" customHeight="1">
      <c r="A69" s="250"/>
      <c r="B69" s="276"/>
      <c r="C69" s="280"/>
      <c r="D69" s="302"/>
      <c r="E69" s="347"/>
      <c r="F69" s="320"/>
      <c r="G69" s="10" t="s">
        <v>76</v>
      </c>
      <c r="H69" s="97">
        <v>0</v>
      </c>
      <c r="I69" s="98">
        <v>0</v>
      </c>
      <c r="J69" s="99">
        <v>0</v>
      </c>
      <c r="K69" s="100">
        <v>0</v>
      </c>
      <c r="L69" s="97">
        <v>0</v>
      </c>
      <c r="M69" s="98">
        <v>0</v>
      </c>
      <c r="N69" s="99"/>
      <c r="O69" s="100"/>
      <c r="P69" s="100"/>
      <c r="Q69" s="101"/>
      <c r="R69" s="382"/>
      <c r="S69" s="325"/>
      <c r="T69" s="261"/>
      <c r="U69" s="261"/>
      <c r="V69" s="29"/>
    </row>
    <row r="70" spans="1:22" ht="25.5" customHeight="1">
      <c r="A70" s="264"/>
      <c r="B70" s="277"/>
      <c r="C70" s="278"/>
      <c r="D70" s="383"/>
      <c r="E70" s="269"/>
      <c r="F70" s="271"/>
      <c r="G70" s="5" t="s">
        <v>13</v>
      </c>
      <c r="H70" s="102">
        <v>12151</v>
      </c>
      <c r="I70" s="102">
        <v>12151</v>
      </c>
      <c r="J70" s="102">
        <f t="shared" ref="J70:Q70" si="21">+J68+J69</f>
        <v>0</v>
      </c>
      <c r="K70" s="102">
        <f t="shared" si="21"/>
        <v>0</v>
      </c>
      <c r="L70" s="102">
        <f t="shared" si="21"/>
        <v>30000</v>
      </c>
      <c r="M70" s="102">
        <f t="shared" si="21"/>
        <v>30000</v>
      </c>
      <c r="N70" s="102">
        <f t="shared" si="21"/>
        <v>0</v>
      </c>
      <c r="O70" s="102">
        <f t="shared" si="21"/>
        <v>0</v>
      </c>
      <c r="P70" s="102">
        <f t="shared" si="21"/>
        <v>45000</v>
      </c>
      <c r="Q70" s="102">
        <f t="shared" si="21"/>
        <v>45000</v>
      </c>
      <c r="R70" s="332"/>
      <c r="S70" s="326"/>
      <c r="T70" s="262"/>
      <c r="U70" s="262"/>
      <c r="V70" s="29"/>
    </row>
    <row r="71" spans="1:22" ht="15" customHeight="1">
      <c r="A71" s="264" t="s">
        <v>19</v>
      </c>
      <c r="B71" s="277" t="s">
        <v>20</v>
      </c>
      <c r="C71" s="278" t="s">
        <v>20</v>
      </c>
      <c r="D71" s="383" t="s">
        <v>91</v>
      </c>
      <c r="E71" s="269" t="s">
        <v>38</v>
      </c>
      <c r="F71" s="271" t="s">
        <v>49</v>
      </c>
      <c r="G71" s="159" t="s">
        <v>62</v>
      </c>
      <c r="H71" s="41">
        <v>411000</v>
      </c>
      <c r="I71" s="42">
        <v>411000</v>
      </c>
      <c r="J71" s="53">
        <v>392800</v>
      </c>
      <c r="K71" s="160">
        <v>0</v>
      </c>
      <c r="L71" s="41">
        <v>399200</v>
      </c>
      <c r="M71" s="42">
        <v>399200</v>
      </c>
      <c r="N71" s="53">
        <v>382700</v>
      </c>
      <c r="O71" s="160">
        <v>0</v>
      </c>
      <c r="P71" s="42">
        <v>439100</v>
      </c>
      <c r="Q71" s="161">
        <v>483000</v>
      </c>
      <c r="R71" s="332" t="s">
        <v>96</v>
      </c>
      <c r="S71" s="331">
        <v>170</v>
      </c>
      <c r="T71" s="260">
        <v>168</v>
      </c>
      <c r="U71" s="260">
        <v>165</v>
      </c>
      <c r="V71" s="29"/>
    </row>
    <row r="72" spans="1:22" ht="18.75" customHeight="1">
      <c r="A72" s="264"/>
      <c r="B72" s="277"/>
      <c r="C72" s="278"/>
      <c r="D72" s="383"/>
      <c r="E72" s="269"/>
      <c r="F72" s="271"/>
      <c r="G72" s="5" t="s">
        <v>13</v>
      </c>
      <c r="H72" s="102">
        <f>+H71</f>
        <v>411000</v>
      </c>
      <c r="I72" s="102">
        <f t="shared" ref="I72:Q72" si="22">+I71</f>
        <v>411000</v>
      </c>
      <c r="J72" s="102">
        <f t="shared" si="22"/>
        <v>392800</v>
      </c>
      <c r="K72" s="102">
        <f t="shared" si="22"/>
        <v>0</v>
      </c>
      <c r="L72" s="102">
        <f t="shared" si="22"/>
        <v>399200</v>
      </c>
      <c r="M72" s="102">
        <f t="shared" si="22"/>
        <v>399200</v>
      </c>
      <c r="N72" s="102">
        <f t="shared" si="22"/>
        <v>382700</v>
      </c>
      <c r="O72" s="102">
        <f t="shared" si="22"/>
        <v>0</v>
      </c>
      <c r="P72" s="102">
        <f t="shared" si="22"/>
        <v>439100</v>
      </c>
      <c r="Q72" s="102">
        <f t="shared" si="22"/>
        <v>483000</v>
      </c>
      <c r="R72" s="332"/>
      <c r="S72" s="326"/>
      <c r="T72" s="262"/>
      <c r="U72" s="262"/>
      <c r="V72" s="29"/>
    </row>
    <row r="73" spans="1:22" s="65" customFormat="1" ht="15" customHeight="1">
      <c r="A73" s="264" t="s">
        <v>19</v>
      </c>
      <c r="B73" s="277" t="s">
        <v>20</v>
      </c>
      <c r="C73" s="278" t="s">
        <v>20</v>
      </c>
      <c r="D73" s="383" t="s">
        <v>133</v>
      </c>
      <c r="E73" s="269" t="s">
        <v>38</v>
      </c>
      <c r="F73" s="271" t="s">
        <v>49</v>
      </c>
      <c r="G73" s="159" t="s">
        <v>135</v>
      </c>
      <c r="H73" s="66">
        <v>0</v>
      </c>
      <c r="I73" s="67">
        <v>0</v>
      </c>
      <c r="J73" s="103">
        <v>0</v>
      </c>
      <c r="K73" s="104">
        <v>0</v>
      </c>
      <c r="L73" s="66">
        <v>0</v>
      </c>
      <c r="M73" s="67">
        <v>0</v>
      </c>
      <c r="N73" s="103">
        <v>0</v>
      </c>
      <c r="O73" s="104">
        <v>0</v>
      </c>
      <c r="P73" s="42">
        <v>10000</v>
      </c>
      <c r="Q73" s="161">
        <v>15000</v>
      </c>
      <c r="R73" s="332" t="s">
        <v>134</v>
      </c>
      <c r="S73" s="331"/>
      <c r="T73" s="260">
        <v>20</v>
      </c>
      <c r="U73" s="260">
        <v>20</v>
      </c>
      <c r="V73" s="64"/>
    </row>
    <row r="74" spans="1:22" s="65" customFormat="1" ht="30.75" customHeight="1">
      <c r="A74" s="264"/>
      <c r="B74" s="277"/>
      <c r="C74" s="278"/>
      <c r="D74" s="383"/>
      <c r="E74" s="269"/>
      <c r="F74" s="271"/>
      <c r="G74" s="5" t="s">
        <v>13</v>
      </c>
      <c r="H74" s="105">
        <v>0</v>
      </c>
      <c r="I74" s="105">
        <v>0</v>
      </c>
      <c r="J74" s="105">
        <v>0</v>
      </c>
      <c r="K74" s="105">
        <f t="shared" ref="K74:Q74" si="23">+K73</f>
        <v>0</v>
      </c>
      <c r="L74" s="105">
        <v>0</v>
      </c>
      <c r="M74" s="105">
        <v>0</v>
      </c>
      <c r="N74" s="105">
        <v>0</v>
      </c>
      <c r="O74" s="105">
        <f t="shared" si="23"/>
        <v>0</v>
      </c>
      <c r="P74" s="102">
        <f t="shared" si="23"/>
        <v>10000</v>
      </c>
      <c r="Q74" s="102">
        <f t="shared" si="23"/>
        <v>15000</v>
      </c>
      <c r="R74" s="332"/>
      <c r="S74" s="326"/>
      <c r="T74" s="262"/>
      <c r="U74" s="262"/>
      <c r="V74" s="64"/>
    </row>
    <row r="75" spans="1:22" ht="14.1" customHeight="1">
      <c r="A75" s="458" t="s">
        <v>19</v>
      </c>
      <c r="B75" s="277" t="s">
        <v>20</v>
      </c>
      <c r="C75" s="278" t="s">
        <v>21</v>
      </c>
      <c r="D75" s="383" t="s">
        <v>87</v>
      </c>
      <c r="E75" s="269" t="s">
        <v>42</v>
      </c>
      <c r="F75" s="271" t="s">
        <v>50</v>
      </c>
      <c r="G75" s="12" t="s">
        <v>68</v>
      </c>
      <c r="H75" s="79">
        <v>115000</v>
      </c>
      <c r="I75" s="42">
        <v>115000</v>
      </c>
      <c r="J75" s="42">
        <v>110000</v>
      </c>
      <c r="K75" s="80">
        <v>0</v>
      </c>
      <c r="L75" s="79">
        <v>114600</v>
      </c>
      <c r="M75" s="42">
        <v>114600</v>
      </c>
      <c r="N75" s="42">
        <v>109600</v>
      </c>
      <c r="O75" s="80">
        <v>0</v>
      </c>
      <c r="P75" s="60">
        <v>126000</v>
      </c>
      <c r="Q75" s="55">
        <v>126000</v>
      </c>
      <c r="R75" s="332" t="s">
        <v>57</v>
      </c>
      <c r="S75" s="331">
        <v>210</v>
      </c>
      <c r="T75" s="260">
        <v>210</v>
      </c>
      <c r="U75" s="260">
        <v>210</v>
      </c>
      <c r="V75" s="29"/>
    </row>
    <row r="76" spans="1:22" ht="14.1" customHeight="1">
      <c r="A76" s="458"/>
      <c r="B76" s="277"/>
      <c r="C76" s="278"/>
      <c r="D76" s="383"/>
      <c r="E76" s="269"/>
      <c r="F76" s="271"/>
      <c r="G76" s="162" t="s">
        <v>18</v>
      </c>
      <c r="H76" s="79">
        <v>204700</v>
      </c>
      <c r="I76" s="42">
        <v>182700</v>
      </c>
      <c r="J76" s="42">
        <v>151700</v>
      </c>
      <c r="K76" s="83">
        <v>22000</v>
      </c>
      <c r="L76" s="79">
        <v>155800</v>
      </c>
      <c r="M76" s="42">
        <v>146800</v>
      </c>
      <c r="N76" s="42">
        <v>115000</v>
      </c>
      <c r="O76" s="83">
        <v>9000</v>
      </c>
      <c r="P76" s="60">
        <v>140000</v>
      </c>
      <c r="Q76" s="55">
        <v>140000</v>
      </c>
      <c r="R76" s="332"/>
      <c r="S76" s="325"/>
      <c r="T76" s="261"/>
      <c r="U76" s="261"/>
      <c r="V76" s="29"/>
    </row>
    <row r="77" spans="1:22" ht="14.1" customHeight="1">
      <c r="A77" s="458"/>
      <c r="B77" s="277"/>
      <c r="C77" s="278"/>
      <c r="D77" s="383"/>
      <c r="E77" s="269"/>
      <c r="F77" s="271"/>
      <c r="G77" s="12" t="s">
        <v>62</v>
      </c>
      <c r="H77" s="79">
        <v>223900</v>
      </c>
      <c r="I77" s="42">
        <v>223900</v>
      </c>
      <c r="J77" s="42">
        <v>176500</v>
      </c>
      <c r="K77" s="80">
        <v>0</v>
      </c>
      <c r="L77" s="79">
        <v>216000</v>
      </c>
      <c r="M77" s="42">
        <v>216000</v>
      </c>
      <c r="N77" s="42">
        <v>176500</v>
      </c>
      <c r="O77" s="80">
        <v>0</v>
      </c>
      <c r="P77" s="60">
        <v>202902</v>
      </c>
      <c r="Q77" s="55">
        <v>206283</v>
      </c>
      <c r="R77" s="332"/>
      <c r="S77" s="325"/>
      <c r="T77" s="261"/>
      <c r="U77" s="261"/>
      <c r="V77" s="29"/>
    </row>
    <row r="78" spans="1:22" ht="14.1" customHeight="1">
      <c r="A78" s="458"/>
      <c r="B78" s="277"/>
      <c r="C78" s="278"/>
      <c r="D78" s="383"/>
      <c r="E78" s="269"/>
      <c r="F78" s="271"/>
      <c r="G78" s="12" t="s">
        <v>31</v>
      </c>
      <c r="H78" s="43">
        <v>1081100</v>
      </c>
      <c r="I78" s="42">
        <v>1066100</v>
      </c>
      <c r="J78" s="42">
        <v>666600</v>
      </c>
      <c r="K78" s="80">
        <v>84000</v>
      </c>
      <c r="L78" s="43">
        <v>1034000</v>
      </c>
      <c r="M78" s="42">
        <v>1024000</v>
      </c>
      <c r="N78" s="42">
        <v>682400</v>
      </c>
      <c r="O78" s="80">
        <v>10000</v>
      </c>
      <c r="P78" s="60">
        <v>1034000</v>
      </c>
      <c r="Q78" s="55">
        <v>1035000</v>
      </c>
      <c r="R78" s="332"/>
      <c r="S78" s="325"/>
      <c r="T78" s="261"/>
      <c r="U78" s="261"/>
      <c r="V78" s="29"/>
    </row>
    <row r="79" spans="1:22" ht="14.1" customHeight="1">
      <c r="A79" s="458"/>
      <c r="B79" s="277"/>
      <c r="C79" s="278"/>
      <c r="D79" s="383"/>
      <c r="E79" s="269"/>
      <c r="F79" s="271"/>
      <c r="G79" s="12" t="s">
        <v>76</v>
      </c>
      <c r="H79" s="43">
        <v>0</v>
      </c>
      <c r="I79" s="42">
        <v>0</v>
      </c>
      <c r="J79" s="42">
        <v>0</v>
      </c>
      <c r="K79" s="43">
        <v>0</v>
      </c>
      <c r="L79" s="43">
        <v>0</v>
      </c>
      <c r="M79" s="42">
        <v>0</v>
      </c>
      <c r="N79" s="42">
        <v>0</v>
      </c>
      <c r="O79" s="43">
        <v>0</v>
      </c>
      <c r="P79" s="60">
        <v>0</v>
      </c>
      <c r="Q79" s="55">
        <v>0</v>
      </c>
      <c r="R79" s="332"/>
      <c r="S79" s="325"/>
      <c r="T79" s="261"/>
      <c r="U79" s="261"/>
      <c r="V79" s="29"/>
    </row>
    <row r="80" spans="1:22" ht="14.1" customHeight="1">
      <c r="A80" s="458"/>
      <c r="B80" s="277"/>
      <c r="C80" s="278"/>
      <c r="D80" s="383"/>
      <c r="E80" s="269"/>
      <c r="F80" s="271"/>
      <c r="G80" s="163" t="s">
        <v>17</v>
      </c>
      <c r="H80" s="42">
        <v>16200</v>
      </c>
      <c r="I80" s="42">
        <v>16200</v>
      </c>
      <c r="J80" s="42">
        <v>4300</v>
      </c>
      <c r="K80" s="42">
        <v>0</v>
      </c>
      <c r="L80" s="42">
        <v>32000</v>
      </c>
      <c r="M80" s="42">
        <v>32000</v>
      </c>
      <c r="N80" s="42">
        <v>32000</v>
      </c>
      <c r="O80" s="42">
        <v>0</v>
      </c>
      <c r="P80" s="53">
        <v>0</v>
      </c>
      <c r="Q80" s="53">
        <v>0</v>
      </c>
      <c r="R80" s="377"/>
      <c r="S80" s="325"/>
      <c r="T80" s="261"/>
      <c r="U80" s="261"/>
      <c r="V80" s="29"/>
    </row>
    <row r="81" spans="1:22" ht="22.5" customHeight="1">
      <c r="A81" s="458"/>
      <c r="B81" s="277"/>
      <c r="C81" s="278"/>
      <c r="D81" s="383"/>
      <c r="E81" s="269"/>
      <c r="F81" s="271"/>
      <c r="G81" s="5" t="s">
        <v>13</v>
      </c>
      <c r="H81" s="102">
        <f t="shared" ref="H81:Q81" si="24">+H75+H76+H77+H78+H79+H80</f>
        <v>1640900</v>
      </c>
      <c r="I81" s="102">
        <f t="shared" si="24"/>
        <v>1603900</v>
      </c>
      <c r="J81" s="102">
        <f t="shared" si="24"/>
        <v>1109100</v>
      </c>
      <c r="K81" s="102">
        <f t="shared" si="24"/>
        <v>106000</v>
      </c>
      <c r="L81" s="102">
        <f t="shared" si="24"/>
        <v>1552400</v>
      </c>
      <c r="M81" s="102">
        <f t="shared" si="24"/>
        <v>1533400</v>
      </c>
      <c r="N81" s="102">
        <f t="shared" si="24"/>
        <v>1115500</v>
      </c>
      <c r="O81" s="102">
        <f t="shared" si="24"/>
        <v>19000</v>
      </c>
      <c r="P81" s="102">
        <f t="shared" si="24"/>
        <v>1502902</v>
      </c>
      <c r="Q81" s="102">
        <f t="shared" si="24"/>
        <v>1507283</v>
      </c>
      <c r="R81" s="332"/>
      <c r="S81" s="326"/>
      <c r="T81" s="262"/>
      <c r="U81" s="262"/>
      <c r="V81" s="29"/>
    </row>
    <row r="82" spans="1:22" ht="14.1" customHeight="1">
      <c r="A82" s="264" t="s">
        <v>19</v>
      </c>
      <c r="B82" s="277" t="s">
        <v>20</v>
      </c>
      <c r="C82" s="278" t="s">
        <v>22</v>
      </c>
      <c r="D82" s="383" t="s">
        <v>115</v>
      </c>
      <c r="E82" s="269" t="s">
        <v>38</v>
      </c>
      <c r="F82" s="271" t="s">
        <v>49</v>
      </c>
      <c r="G82" s="162" t="s">
        <v>18</v>
      </c>
      <c r="H82" s="106">
        <v>413200</v>
      </c>
      <c r="I82" s="106">
        <v>413200</v>
      </c>
      <c r="J82" s="53">
        <v>38300</v>
      </c>
      <c r="K82" s="83">
        <v>0</v>
      </c>
      <c r="L82" s="106">
        <v>437100</v>
      </c>
      <c r="M82" s="43">
        <v>437100</v>
      </c>
      <c r="N82" s="53">
        <v>398800</v>
      </c>
      <c r="O82" s="83">
        <v>0</v>
      </c>
      <c r="P82" s="60">
        <v>519400</v>
      </c>
      <c r="Q82" s="55">
        <v>571400</v>
      </c>
      <c r="R82" s="358" t="s">
        <v>117</v>
      </c>
      <c r="S82" s="328">
        <v>160</v>
      </c>
      <c r="T82" s="257">
        <v>165</v>
      </c>
      <c r="U82" s="257">
        <v>165</v>
      </c>
      <c r="V82" s="29"/>
    </row>
    <row r="83" spans="1:22" ht="25.5" customHeight="1">
      <c r="A83" s="264"/>
      <c r="B83" s="277"/>
      <c r="C83" s="278"/>
      <c r="D83" s="383"/>
      <c r="E83" s="269"/>
      <c r="F83" s="271"/>
      <c r="G83" s="162" t="s">
        <v>31</v>
      </c>
      <c r="H83" s="43">
        <v>40000</v>
      </c>
      <c r="I83" s="42">
        <v>40000</v>
      </c>
      <c r="J83" s="42">
        <v>2500</v>
      </c>
      <c r="K83" s="164">
        <v>0</v>
      </c>
      <c r="L83" s="43">
        <v>30000</v>
      </c>
      <c r="M83" s="42">
        <v>30000</v>
      </c>
      <c r="N83" s="42">
        <v>7000</v>
      </c>
      <c r="O83" s="164">
        <v>0</v>
      </c>
      <c r="P83" s="60">
        <v>31400</v>
      </c>
      <c r="Q83" s="55">
        <v>33000</v>
      </c>
      <c r="R83" s="359"/>
      <c r="S83" s="330"/>
      <c r="T83" s="258"/>
      <c r="U83" s="258"/>
      <c r="V83" s="29"/>
    </row>
    <row r="84" spans="1:22" ht="14.1" customHeight="1">
      <c r="A84" s="264"/>
      <c r="B84" s="277"/>
      <c r="C84" s="278"/>
      <c r="D84" s="383"/>
      <c r="E84" s="269"/>
      <c r="F84" s="271"/>
      <c r="G84" s="14" t="s">
        <v>17</v>
      </c>
      <c r="H84" s="42">
        <v>0</v>
      </c>
      <c r="I84" s="42">
        <v>0</v>
      </c>
      <c r="J84" s="42">
        <v>0</v>
      </c>
      <c r="K84" s="42">
        <v>0</v>
      </c>
      <c r="L84" s="42">
        <v>7200</v>
      </c>
      <c r="M84" s="42">
        <v>7200</v>
      </c>
      <c r="N84" s="42">
        <v>0</v>
      </c>
      <c r="O84" s="42">
        <v>0</v>
      </c>
      <c r="P84" s="53">
        <v>0</v>
      </c>
      <c r="Q84" s="53">
        <v>0</v>
      </c>
      <c r="R84" s="360"/>
      <c r="S84" s="330"/>
      <c r="T84" s="258"/>
      <c r="U84" s="258"/>
      <c r="V84" s="29"/>
    </row>
    <row r="85" spans="1:22" ht="21" customHeight="1">
      <c r="A85" s="264"/>
      <c r="B85" s="277"/>
      <c r="C85" s="278"/>
      <c r="D85" s="383"/>
      <c r="E85" s="269"/>
      <c r="F85" s="271"/>
      <c r="G85" s="5" t="s">
        <v>13</v>
      </c>
      <c r="H85" s="52">
        <f t="shared" ref="H85:Q85" si="25">+H82+H83+H84</f>
        <v>453200</v>
      </c>
      <c r="I85" s="52">
        <f t="shared" si="25"/>
        <v>453200</v>
      </c>
      <c r="J85" s="52">
        <f t="shared" si="25"/>
        <v>40800</v>
      </c>
      <c r="K85" s="52">
        <f t="shared" si="25"/>
        <v>0</v>
      </c>
      <c r="L85" s="52">
        <f t="shared" si="25"/>
        <v>474300</v>
      </c>
      <c r="M85" s="52">
        <f t="shared" si="25"/>
        <v>474300</v>
      </c>
      <c r="N85" s="52">
        <f t="shared" si="25"/>
        <v>405800</v>
      </c>
      <c r="O85" s="52">
        <f t="shared" si="25"/>
        <v>0</v>
      </c>
      <c r="P85" s="52">
        <f t="shared" si="25"/>
        <v>550800</v>
      </c>
      <c r="Q85" s="52">
        <f t="shared" si="25"/>
        <v>604400</v>
      </c>
      <c r="R85" s="361"/>
      <c r="S85" s="329"/>
      <c r="T85" s="259"/>
      <c r="U85" s="259"/>
      <c r="V85" s="29"/>
    </row>
    <row r="86" spans="1:22" ht="13.5" customHeight="1">
      <c r="A86" s="248" t="s">
        <v>19</v>
      </c>
      <c r="B86" s="275" t="s">
        <v>20</v>
      </c>
      <c r="C86" s="279" t="s">
        <v>23</v>
      </c>
      <c r="D86" s="300" t="s">
        <v>116</v>
      </c>
      <c r="E86" s="357" t="s">
        <v>64</v>
      </c>
      <c r="F86" s="272" t="s">
        <v>49</v>
      </c>
      <c r="G86" s="6" t="s">
        <v>62</v>
      </c>
      <c r="H86" s="75">
        <v>90600</v>
      </c>
      <c r="I86" s="53">
        <v>90600</v>
      </c>
      <c r="J86" s="53">
        <v>88900</v>
      </c>
      <c r="K86" s="76">
        <v>0</v>
      </c>
      <c r="L86" s="75">
        <v>115000</v>
      </c>
      <c r="M86" s="53">
        <v>115000</v>
      </c>
      <c r="N86" s="53">
        <v>112700</v>
      </c>
      <c r="O86" s="76">
        <v>0</v>
      </c>
      <c r="P86" s="60">
        <v>115000</v>
      </c>
      <c r="Q86" s="55">
        <v>120000</v>
      </c>
      <c r="R86" s="356" t="s">
        <v>117</v>
      </c>
      <c r="S86" s="328">
        <v>33</v>
      </c>
      <c r="T86" s="257">
        <v>33</v>
      </c>
      <c r="U86" s="257">
        <v>33</v>
      </c>
      <c r="V86" s="29"/>
    </row>
    <row r="87" spans="1:22" ht="34.5" customHeight="1">
      <c r="A87" s="250"/>
      <c r="B87" s="276"/>
      <c r="C87" s="280"/>
      <c r="D87" s="302"/>
      <c r="E87" s="357"/>
      <c r="F87" s="320"/>
      <c r="G87" s="5" t="s">
        <v>13</v>
      </c>
      <c r="H87" s="52">
        <f>+H86</f>
        <v>90600</v>
      </c>
      <c r="I87" s="52">
        <f t="shared" ref="I87:Q87" si="26">+I86</f>
        <v>90600</v>
      </c>
      <c r="J87" s="52">
        <f t="shared" si="26"/>
        <v>88900</v>
      </c>
      <c r="K87" s="52">
        <f t="shared" si="26"/>
        <v>0</v>
      </c>
      <c r="L87" s="52">
        <f t="shared" si="26"/>
        <v>115000</v>
      </c>
      <c r="M87" s="52">
        <f t="shared" si="26"/>
        <v>115000</v>
      </c>
      <c r="N87" s="52">
        <f t="shared" si="26"/>
        <v>112700</v>
      </c>
      <c r="O87" s="52">
        <f t="shared" si="26"/>
        <v>0</v>
      </c>
      <c r="P87" s="52">
        <f t="shared" si="26"/>
        <v>115000</v>
      </c>
      <c r="Q87" s="52">
        <f t="shared" si="26"/>
        <v>120000</v>
      </c>
      <c r="R87" s="356"/>
      <c r="S87" s="329"/>
      <c r="T87" s="259"/>
      <c r="U87" s="259"/>
      <c r="V87" s="29"/>
    </row>
    <row r="88" spans="1:22" ht="21" customHeight="1">
      <c r="A88" s="248" t="s">
        <v>19</v>
      </c>
      <c r="B88" s="273" t="s">
        <v>20</v>
      </c>
      <c r="C88" s="279" t="s">
        <v>23</v>
      </c>
      <c r="D88" s="300" t="s">
        <v>95</v>
      </c>
      <c r="E88" s="353" t="s">
        <v>111</v>
      </c>
      <c r="F88" s="272" t="s">
        <v>26</v>
      </c>
      <c r="G88" s="6" t="s">
        <v>62</v>
      </c>
      <c r="H88" s="75">
        <v>131600</v>
      </c>
      <c r="I88" s="53">
        <v>131600</v>
      </c>
      <c r="J88" s="53">
        <v>0</v>
      </c>
      <c r="K88" s="76">
        <v>0</v>
      </c>
      <c r="L88" s="75">
        <v>197100</v>
      </c>
      <c r="M88" s="53">
        <v>197100</v>
      </c>
      <c r="N88" s="53">
        <v>0</v>
      </c>
      <c r="O88" s="76">
        <v>0</v>
      </c>
      <c r="P88" s="60">
        <v>103900</v>
      </c>
      <c r="Q88" s="55">
        <v>103900</v>
      </c>
      <c r="R88" s="373" t="s">
        <v>97</v>
      </c>
      <c r="S88" s="328">
        <v>30</v>
      </c>
      <c r="T88" s="257">
        <v>30</v>
      </c>
      <c r="U88" s="257">
        <v>30</v>
      </c>
      <c r="V88" s="29"/>
    </row>
    <row r="89" spans="1:22" ht="34.5" customHeight="1">
      <c r="A89" s="250"/>
      <c r="B89" s="274"/>
      <c r="C89" s="280"/>
      <c r="D89" s="302"/>
      <c r="E89" s="354"/>
      <c r="F89" s="320"/>
      <c r="G89" s="5" t="s">
        <v>13</v>
      </c>
      <c r="H89" s="52">
        <f>+H88</f>
        <v>131600</v>
      </c>
      <c r="I89" s="52">
        <f t="shared" ref="I89:Q89" si="27">+I88</f>
        <v>131600</v>
      </c>
      <c r="J89" s="52">
        <f t="shared" si="27"/>
        <v>0</v>
      </c>
      <c r="K89" s="52">
        <f t="shared" si="27"/>
        <v>0</v>
      </c>
      <c r="L89" s="52">
        <f t="shared" si="27"/>
        <v>197100</v>
      </c>
      <c r="M89" s="52">
        <f t="shared" si="27"/>
        <v>197100</v>
      </c>
      <c r="N89" s="52">
        <f t="shared" si="27"/>
        <v>0</v>
      </c>
      <c r="O89" s="52">
        <f t="shared" si="27"/>
        <v>0</v>
      </c>
      <c r="P89" s="52">
        <f t="shared" si="27"/>
        <v>103900</v>
      </c>
      <c r="Q89" s="52">
        <f t="shared" si="27"/>
        <v>103900</v>
      </c>
      <c r="R89" s="374"/>
      <c r="S89" s="329"/>
      <c r="T89" s="259"/>
      <c r="U89" s="259"/>
      <c r="V89" s="29"/>
    </row>
    <row r="90" spans="1:22" ht="13.5" customHeight="1">
      <c r="A90" s="248" t="s">
        <v>19</v>
      </c>
      <c r="B90" s="275" t="s">
        <v>20</v>
      </c>
      <c r="C90" s="279" t="s">
        <v>24</v>
      </c>
      <c r="D90" s="300" t="s">
        <v>88</v>
      </c>
      <c r="E90" s="357" t="s">
        <v>64</v>
      </c>
      <c r="F90" s="272" t="s">
        <v>26</v>
      </c>
      <c r="G90" s="6" t="s">
        <v>62</v>
      </c>
      <c r="H90" s="75">
        <v>5700</v>
      </c>
      <c r="I90" s="53">
        <v>5700</v>
      </c>
      <c r="J90" s="53">
        <v>0</v>
      </c>
      <c r="K90" s="76">
        <v>0</v>
      </c>
      <c r="L90" s="75">
        <v>5900</v>
      </c>
      <c r="M90" s="53">
        <v>5900</v>
      </c>
      <c r="N90" s="53">
        <v>0</v>
      </c>
      <c r="O90" s="76">
        <v>0</v>
      </c>
      <c r="P90" s="60">
        <v>5900</v>
      </c>
      <c r="Q90" s="55">
        <v>5900</v>
      </c>
      <c r="R90" s="356" t="s">
        <v>65</v>
      </c>
      <c r="S90" s="328">
        <v>1000</v>
      </c>
      <c r="T90" s="257">
        <v>100</v>
      </c>
      <c r="U90" s="257">
        <v>100</v>
      </c>
      <c r="V90" s="29"/>
    </row>
    <row r="91" spans="1:22" ht="33.75" customHeight="1">
      <c r="A91" s="250"/>
      <c r="B91" s="276"/>
      <c r="C91" s="280"/>
      <c r="D91" s="302"/>
      <c r="E91" s="357"/>
      <c r="F91" s="320"/>
      <c r="G91" s="5" t="s">
        <v>13</v>
      </c>
      <c r="H91" s="52">
        <v>5700</v>
      </c>
      <c r="I91" s="52">
        <v>5700</v>
      </c>
      <c r="J91" s="52">
        <f t="shared" ref="J91:Q91" si="28">+J90</f>
        <v>0</v>
      </c>
      <c r="K91" s="52">
        <f t="shared" si="28"/>
        <v>0</v>
      </c>
      <c r="L91" s="52">
        <f t="shared" si="28"/>
        <v>5900</v>
      </c>
      <c r="M91" s="52">
        <f t="shared" si="28"/>
        <v>5900</v>
      </c>
      <c r="N91" s="52">
        <f t="shared" si="28"/>
        <v>0</v>
      </c>
      <c r="O91" s="52">
        <f t="shared" si="28"/>
        <v>0</v>
      </c>
      <c r="P91" s="52">
        <f t="shared" si="28"/>
        <v>5900</v>
      </c>
      <c r="Q91" s="52">
        <f t="shared" si="28"/>
        <v>5900</v>
      </c>
      <c r="R91" s="356"/>
      <c r="S91" s="329"/>
      <c r="T91" s="259"/>
      <c r="U91" s="259"/>
      <c r="V91" s="29"/>
    </row>
    <row r="92" spans="1:22" ht="14.1" customHeight="1">
      <c r="A92" s="264" t="s">
        <v>19</v>
      </c>
      <c r="B92" s="277" t="s">
        <v>20</v>
      </c>
      <c r="C92" s="278" t="s">
        <v>25</v>
      </c>
      <c r="D92" s="369" t="s">
        <v>99</v>
      </c>
      <c r="E92" s="269" t="s">
        <v>69</v>
      </c>
      <c r="F92" s="271" t="s">
        <v>51</v>
      </c>
      <c r="G92" s="12" t="s">
        <v>68</v>
      </c>
      <c r="H92" s="79">
        <v>11000</v>
      </c>
      <c r="I92" s="46">
        <v>11000</v>
      </c>
      <c r="J92" s="46">
        <v>7300</v>
      </c>
      <c r="K92" s="80">
        <v>0</v>
      </c>
      <c r="L92" s="79">
        <v>3500</v>
      </c>
      <c r="M92" s="46">
        <v>3500</v>
      </c>
      <c r="N92" s="46"/>
      <c r="O92" s="80">
        <v>0</v>
      </c>
      <c r="P92" s="55"/>
      <c r="Q92" s="55"/>
      <c r="R92" s="373" t="s">
        <v>98</v>
      </c>
      <c r="S92" s="328">
        <v>32</v>
      </c>
      <c r="T92" s="257">
        <v>32</v>
      </c>
      <c r="U92" s="257">
        <v>32</v>
      </c>
      <c r="V92" s="29"/>
    </row>
    <row r="93" spans="1:22" ht="14.1" customHeight="1">
      <c r="A93" s="264"/>
      <c r="B93" s="277"/>
      <c r="C93" s="278"/>
      <c r="D93" s="369"/>
      <c r="E93" s="269"/>
      <c r="F93" s="271"/>
      <c r="G93" s="165" t="s">
        <v>18</v>
      </c>
      <c r="H93" s="166">
        <v>655600</v>
      </c>
      <c r="I93" s="167">
        <v>655600</v>
      </c>
      <c r="J93" s="167">
        <v>582800</v>
      </c>
      <c r="K93" s="107">
        <v>0</v>
      </c>
      <c r="L93" s="166">
        <v>650000</v>
      </c>
      <c r="M93" s="167">
        <v>646000</v>
      </c>
      <c r="N93" s="167">
        <v>588700</v>
      </c>
      <c r="O93" s="132">
        <v>4000</v>
      </c>
      <c r="P93" s="53">
        <v>688900</v>
      </c>
      <c r="Q93" s="53">
        <v>692900</v>
      </c>
      <c r="R93" s="376"/>
      <c r="S93" s="330"/>
      <c r="T93" s="258"/>
      <c r="U93" s="258"/>
      <c r="V93" s="29"/>
    </row>
    <row r="94" spans="1:22" ht="14.1" customHeight="1">
      <c r="A94" s="264"/>
      <c r="B94" s="277"/>
      <c r="C94" s="278"/>
      <c r="D94" s="369"/>
      <c r="E94" s="269"/>
      <c r="F94" s="271"/>
      <c r="G94" s="168" t="s">
        <v>76</v>
      </c>
      <c r="H94" s="169">
        <v>0</v>
      </c>
      <c r="I94" s="170">
        <v>0</v>
      </c>
      <c r="J94" s="170">
        <v>0</v>
      </c>
      <c r="K94" s="171">
        <v>0</v>
      </c>
      <c r="L94" s="169">
        <v>0</v>
      </c>
      <c r="M94" s="170">
        <v>0</v>
      </c>
      <c r="N94" s="170">
        <v>0</v>
      </c>
      <c r="O94" s="171">
        <v>0</v>
      </c>
      <c r="P94" s="50">
        <v>0</v>
      </c>
      <c r="Q94" s="51">
        <v>0</v>
      </c>
      <c r="R94" s="375"/>
      <c r="S94" s="330"/>
      <c r="T94" s="258"/>
      <c r="U94" s="258"/>
      <c r="V94" s="29"/>
    </row>
    <row r="95" spans="1:22" ht="14.1" customHeight="1">
      <c r="A95" s="264"/>
      <c r="B95" s="277"/>
      <c r="C95" s="278"/>
      <c r="D95" s="369"/>
      <c r="E95" s="269"/>
      <c r="F95" s="271"/>
      <c r="G95" s="159" t="s">
        <v>31</v>
      </c>
      <c r="H95" s="172">
        <v>500</v>
      </c>
      <c r="I95" s="173">
        <v>500</v>
      </c>
      <c r="J95" s="173">
        <v>0</v>
      </c>
      <c r="K95" s="174">
        <v>0</v>
      </c>
      <c r="L95" s="172">
        <v>1800</v>
      </c>
      <c r="M95" s="173">
        <v>1800</v>
      </c>
      <c r="N95" s="173">
        <v>0</v>
      </c>
      <c r="O95" s="174">
        <v>0</v>
      </c>
      <c r="P95" s="77">
        <v>1800</v>
      </c>
      <c r="Q95" s="78">
        <v>1800</v>
      </c>
      <c r="R95" s="375"/>
      <c r="S95" s="330"/>
      <c r="T95" s="258"/>
      <c r="U95" s="258"/>
      <c r="V95" s="29"/>
    </row>
    <row r="96" spans="1:22" ht="14.1" customHeight="1">
      <c r="A96" s="264"/>
      <c r="B96" s="277"/>
      <c r="C96" s="278"/>
      <c r="D96" s="369"/>
      <c r="E96" s="269"/>
      <c r="F96" s="271"/>
      <c r="G96" s="159" t="s">
        <v>17</v>
      </c>
      <c r="H96" s="172">
        <v>9200</v>
      </c>
      <c r="I96" s="173">
        <v>9200</v>
      </c>
      <c r="J96" s="173">
        <v>4400</v>
      </c>
      <c r="K96" s="175">
        <v>0</v>
      </c>
      <c r="L96" s="172">
        <v>7200</v>
      </c>
      <c r="M96" s="173">
        <v>7200</v>
      </c>
      <c r="N96" s="173"/>
      <c r="O96" s="175">
        <v>0</v>
      </c>
      <c r="P96" s="77">
        <v>7200</v>
      </c>
      <c r="Q96" s="78">
        <v>7200</v>
      </c>
      <c r="R96" s="375"/>
      <c r="S96" s="330"/>
      <c r="T96" s="258"/>
      <c r="U96" s="258"/>
      <c r="V96" s="29"/>
    </row>
    <row r="97" spans="1:24" ht="14.1" customHeight="1" thickBot="1">
      <c r="A97" s="264"/>
      <c r="B97" s="277"/>
      <c r="C97" s="278"/>
      <c r="D97" s="369"/>
      <c r="E97" s="269"/>
      <c r="F97" s="271"/>
      <c r="G97" s="178" t="s">
        <v>13</v>
      </c>
      <c r="H97" s="127">
        <f>SUM(H92:H96)</f>
        <v>676300</v>
      </c>
      <c r="I97" s="127">
        <f t="shared" ref="I97:Q97" si="29">SUM(I92:I96)</f>
        <v>676300</v>
      </c>
      <c r="J97" s="127">
        <f>SUM(J92:J96)</f>
        <v>594500</v>
      </c>
      <c r="K97" s="127">
        <f t="shared" si="29"/>
        <v>0</v>
      </c>
      <c r="L97" s="127">
        <f t="shared" si="29"/>
        <v>662500</v>
      </c>
      <c r="M97" s="127">
        <f t="shared" si="29"/>
        <v>658500</v>
      </c>
      <c r="N97" s="127">
        <f t="shared" si="29"/>
        <v>588700</v>
      </c>
      <c r="O97" s="127">
        <f t="shared" si="29"/>
        <v>4000</v>
      </c>
      <c r="P97" s="127">
        <f t="shared" si="29"/>
        <v>697900</v>
      </c>
      <c r="Q97" s="127">
        <f t="shared" si="29"/>
        <v>701900</v>
      </c>
      <c r="R97" s="374"/>
      <c r="S97" s="329"/>
      <c r="T97" s="259"/>
      <c r="U97" s="259"/>
      <c r="V97" s="29"/>
    </row>
    <row r="98" spans="1:24" s="110" customFormat="1" ht="17.25" customHeight="1">
      <c r="A98" s="248" t="s">
        <v>19</v>
      </c>
      <c r="B98" s="252" t="s">
        <v>20</v>
      </c>
      <c r="C98" s="266" t="s">
        <v>28</v>
      </c>
      <c r="D98" s="293" t="s">
        <v>127</v>
      </c>
      <c r="E98" s="363" t="s">
        <v>128</v>
      </c>
      <c r="F98" s="365">
        <v>9</v>
      </c>
      <c r="G98" s="179" t="s">
        <v>62</v>
      </c>
      <c r="H98" s="180">
        <v>0</v>
      </c>
      <c r="I98" s="181">
        <v>0</v>
      </c>
      <c r="J98" s="182">
        <v>0</v>
      </c>
      <c r="K98" s="183"/>
      <c r="L98" s="180">
        <v>143000</v>
      </c>
      <c r="M98" s="182">
        <v>143000</v>
      </c>
      <c r="N98" s="182">
        <v>0</v>
      </c>
      <c r="O98" s="183"/>
      <c r="P98" s="184">
        <v>140000</v>
      </c>
      <c r="Q98" s="184">
        <v>150000</v>
      </c>
      <c r="R98" s="367" t="s">
        <v>129</v>
      </c>
      <c r="S98" s="157"/>
      <c r="T98" s="219">
        <v>39</v>
      </c>
      <c r="U98" s="219">
        <v>41</v>
      </c>
      <c r="V98" s="109"/>
    </row>
    <row r="99" spans="1:24" s="110" customFormat="1" ht="28.5" customHeight="1" thickBot="1">
      <c r="A99" s="250"/>
      <c r="B99" s="291"/>
      <c r="C99" s="292"/>
      <c r="D99" s="294"/>
      <c r="E99" s="364"/>
      <c r="F99" s="366"/>
      <c r="G99" s="185" t="s">
        <v>13</v>
      </c>
      <c r="H99" s="108">
        <v>0</v>
      </c>
      <c r="I99" s="186">
        <v>0</v>
      </c>
      <c r="J99" s="133">
        <v>0</v>
      </c>
      <c r="K99" s="134"/>
      <c r="L99" s="108">
        <v>143000</v>
      </c>
      <c r="M99" s="133">
        <v>143000</v>
      </c>
      <c r="N99" s="133">
        <v>0</v>
      </c>
      <c r="O99" s="134"/>
      <c r="P99" s="135">
        <v>140000</v>
      </c>
      <c r="Q99" s="135">
        <v>150000</v>
      </c>
      <c r="R99" s="368"/>
      <c r="S99" s="111"/>
      <c r="T99" s="111"/>
      <c r="U99" s="111"/>
      <c r="V99" s="109"/>
    </row>
    <row r="100" spans="1:24" ht="13.5" customHeight="1">
      <c r="A100" s="249" t="s">
        <v>19</v>
      </c>
      <c r="B100" s="303" t="s">
        <v>20</v>
      </c>
      <c r="C100" s="355" t="s">
        <v>26</v>
      </c>
      <c r="D100" s="300" t="s">
        <v>82</v>
      </c>
      <c r="E100" s="362" t="s">
        <v>34</v>
      </c>
      <c r="F100" s="310" t="s">
        <v>51</v>
      </c>
      <c r="G100" s="223" t="s">
        <v>158</v>
      </c>
      <c r="H100" s="224">
        <v>173907</v>
      </c>
      <c r="I100" s="225">
        <v>173907</v>
      </c>
      <c r="J100" s="225">
        <v>0</v>
      </c>
      <c r="K100" s="226">
        <v>0</v>
      </c>
      <c r="L100" s="224">
        <v>230000</v>
      </c>
      <c r="M100" s="225">
        <v>230000</v>
      </c>
      <c r="N100" s="225">
        <v>0</v>
      </c>
      <c r="O100" s="226">
        <v>0</v>
      </c>
      <c r="P100" s="227">
        <v>233988</v>
      </c>
      <c r="Q100" s="224">
        <v>233988</v>
      </c>
      <c r="R100" s="373" t="s">
        <v>100</v>
      </c>
      <c r="S100" s="328">
        <v>450</v>
      </c>
      <c r="T100" s="257">
        <v>500</v>
      </c>
      <c r="U100" s="257">
        <v>550</v>
      </c>
      <c r="V100" s="29"/>
    </row>
    <row r="101" spans="1:24" ht="13.5" customHeight="1">
      <c r="A101" s="249"/>
      <c r="B101" s="303"/>
      <c r="C101" s="355"/>
      <c r="D101" s="301"/>
      <c r="E101" s="362"/>
      <c r="F101" s="310"/>
      <c r="G101" s="228" t="s">
        <v>17</v>
      </c>
      <c r="H101" s="126">
        <v>61757</v>
      </c>
      <c r="I101" s="126">
        <v>61757</v>
      </c>
      <c r="J101" s="126">
        <f t="shared" ref="J101:P102" si="30">+J99</f>
        <v>0</v>
      </c>
      <c r="K101" s="126">
        <f t="shared" si="30"/>
        <v>0</v>
      </c>
      <c r="L101" s="126">
        <v>0</v>
      </c>
      <c r="M101" s="126">
        <v>0</v>
      </c>
      <c r="N101" s="126">
        <f t="shared" si="30"/>
        <v>0</v>
      </c>
      <c r="O101" s="126">
        <f t="shared" si="30"/>
        <v>0</v>
      </c>
      <c r="P101" s="126"/>
      <c r="Q101" s="126"/>
      <c r="R101" s="375"/>
      <c r="S101" s="330"/>
      <c r="T101" s="258"/>
      <c r="U101" s="258"/>
      <c r="V101" s="29"/>
    </row>
    <row r="102" spans="1:24" ht="26.25" customHeight="1">
      <c r="A102" s="250"/>
      <c r="B102" s="276"/>
      <c r="C102" s="280"/>
      <c r="D102" s="302"/>
      <c r="E102" s="354"/>
      <c r="F102" s="320"/>
      <c r="G102" s="5" t="s">
        <v>13</v>
      </c>
      <c r="H102" s="52">
        <f>+H100+H101</f>
        <v>235664</v>
      </c>
      <c r="I102" s="52">
        <f>+I100+I101</f>
        <v>235664</v>
      </c>
      <c r="J102" s="52">
        <f>+J100+J101</f>
        <v>0</v>
      </c>
      <c r="K102" s="52">
        <f t="shared" si="30"/>
        <v>0</v>
      </c>
      <c r="L102" s="52">
        <f>+L100+L101</f>
        <v>230000</v>
      </c>
      <c r="M102" s="52">
        <f>+M100+M101</f>
        <v>230000</v>
      </c>
      <c r="N102" s="52">
        <f t="shared" si="30"/>
        <v>0</v>
      </c>
      <c r="O102" s="52">
        <f t="shared" si="30"/>
        <v>0</v>
      </c>
      <c r="P102" s="52">
        <f t="shared" si="30"/>
        <v>233988</v>
      </c>
      <c r="Q102" s="52">
        <f>+Q100</f>
        <v>233988</v>
      </c>
      <c r="R102" s="374"/>
      <c r="S102" s="329"/>
      <c r="T102" s="259"/>
      <c r="U102" s="259"/>
      <c r="V102" s="29"/>
    </row>
    <row r="103" spans="1:24" ht="18" customHeight="1">
      <c r="A103" s="248" t="s">
        <v>19</v>
      </c>
      <c r="B103" s="252" t="s">
        <v>20</v>
      </c>
      <c r="C103" s="266" t="s">
        <v>66</v>
      </c>
      <c r="D103" s="300" t="s">
        <v>132</v>
      </c>
      <c r="E103" s="353" t="s">
        <v>131</v>
      </c>
      <c r="F103" s="351" t="s">
        <v>50</v>
      </c>
      <c r="G103" s="229" t="s">
        <v>18</v>
      </c>
      <c r="H103" s="112">
        <v>1715</v>
      </c>
      <c r="I103" s="113">
        <v>1715</v>
      </c>
      <c r="J103" s="113">
        <v>0</v>
      </c>
      <c r="K103" s="113">
        <f>+K100+K101</f>
        <v>0</v>
      </c>
      <c r="L103" s="113">
        <v>30000</v>
      </c>
      <c r="M103" s="113">
        <v>30000</v>
      </c>
      <c r="N103" s="113"/>
      <c r="O103" s="113"/>
      <c r="P103" s="113">
        <v>100000</v>
      </c>
      <c r="Q103" s="113">
        <v>100000</v>
      </c>
      <c r="R103" s="472" t="s">
        <v>109</v>
      </c>
      <c r="S103" s="328">
        <v>25</v>
      </c>
      <c r="T103" s="257">
        <v>25</v>
      </c>
      <c r="U103" s="257">
        <v>25</v>
      </c>
      <c r="V103" s="29"/>
    </row>
    <row r="104" spans="1:24" ht="18" customHeight="1">
      <c r="A104" s="250"/>
      <c r="B104" s="291"/>
      <c r="C104" s="292"/>
      <c r="D104" s="302"/>
      <c r="E104" s="354"/>
      <c r="F104" s="352"/>
      <c r="G104" s="15" t="s">
        <v>13</v>
      </c>
      <c r="H104" s="114">
        <v>1715</v>
      </c>
      <c r="I104" s="115">
        <v>1715</v>
      </c>
      <c r="J104" s="115">
        <v>0</v>
      </c>
      <c r="K104" s="115">
        <v>0</v>
      </c>
      <c r="L104" s="115">
        <f>+L103</f>
        <v>30000</v>
      </c>
      <c r="M104" s="115">
        <f t="shared" ref="M104:Q104" si="31">+M103</f>
        <v>30000</v>
      </c>
      <c r="N104" s="115">
        <f t="shared" si="31"/>
        <v>0</v>
      </c>
      <c r="O104" s="115">
        <f t="shared" si="31"/>
        <v>0</v>
      </c>
      <c r="P104" s="115">
        <v>100000</v>
      </c>
      <c r="Q104" s="115">
        <f t="shared" si="31"/>
        <v>100000</v>
      </c>
      <c r="R104" s="473"/>
      <c r="S104" s="329"/>
      <c r="T104" s="259"/>
      <c r="U104" s="259"/>
      <c r="V104" s="29"/>
    </row>
    <row r="105" spans="1:24" ht="24" customHeight="1">
      <c r="A105" s="283" t="s">
        <v>19</v>
      </c>
      <c r="B105" s="285" t="s">
        <v>20</v>
      </c>
      <c r="C105" s="287" t="s">
        <v>67</v>
      </c>
      <c r="D105" s="289" t="s">
        <v>136</v>
      </c>
      <c r="E105" s="246"/>
      <c r="F105" s="349">
        <v>8</v>
      </c>
      <c r="G105" s="187" t="s">
        <v>137</v>
      </c>
      <c r="H105" s="188">
        <v>0</v>
      </c>
      <c r="I105" s="189">
        <v>0</v>
      </c>
      <c r="J105" s="189">
        <v>0</v>
      </c>
      <c r="K105" s="190">
        <v>0</v>
      </c>
      <c r="L105" s="188">
        <v>18000</v>
      </c>
      <c r="M105" s="189">
        <v>18000</v>
      </c>
      <c r="N105" s="189">
        <v>18000</v>
      </c>
      <c r="O105" s="190">
        <v>0</v>
      </c>
      <c r="P105" s="191">
        <v>18000</v>
      </c>
      <c r="Q105" s="190">
        <v>18000</v>
      </c>
      <c r="R105" s="263" t="s">
        <v>138</v>
      </c>
      <c r="S105" s="192">
        <v>100</v>
      </c>
      <c r="T105" s="192">
        <v>100</v>
      </c>
      <c r="U105" s="192">
        <v>0</v>
      </c>
      <c r="V105" s="244"/>
      <c r="W105" s="245"/>
      <c r="X105" s="245"/>
    </row>
    <row r="106" spans="1:24" ht="39" customHeight="1" thickBot="1">
      <c r="A106" s="284"/>
      <c r="B106" s="286"/>
      <c r="C106" s="288"/>
      <c r="D106" s="290"/>
      <c r="E106" s="348"/>
      <c r="F106" s="350"/>
      <c r="G106" s="193" t="s">
        <v>13</v>
      </c>
      <c r="H106" s="194">
        <v>0</v>
      </c>
      <c r="I106" s="195">
        <v>0</v>
      </c>
      <c r="J106" s="195">
        <v>0</v>
      </c>
      <c r="K106" s="196">
        <v>0</v>
      </c>
      <c r="L106" s="194">
        <v>18000</v>
      </c>
      <c r="M106" s="195">
        <v>18000</v>
      </c>
      <c r="N106" s="195">
        <v>18000</v>
      </c>
      <c r="O106" s="196">
        <v>0</v>
      </c>
      <c r="P106" s="197">
        <v>18000</v>
      </c>
      <c r="Q106" s="196">
        <f t="shared" ref="Q106" si="32">SUM(Q105)</f>
        <v>18000</v>
      </c>
      <c r="R106" s="263"/>
      <c r="S106" s="198"/>
      <c r="T106" s="198"/>
      <c r="U106" s="198"/>
      <c r="V106" s="29"/>
    </row>
    <row r="107" spans="1:24" s="74" customFormat="1" ht="15.75" customHeight="1" thickBot="1">
      <c r="A107" s="1" t="s">
        <v>19</v>
      </c>
      <c r="B107" s="116" t="s">
        <v>20</v>
      </c>
      <c r="C107" s="343" t="s">
        <v>14</v>
      </c>
      <c r="D107" s="344"/>
      <c r="E107" s="344"/>
      <c r="F107" s="344"/>
      <c r="G107" s="345"/>
      <c r="H107" s="117">
        <f t="shared" ref="H107:Q107" si="33">H104+H102+H97+H91+H89+H87+H85+H81+H72+H70</f>
        <v>3658830</v>
      </c>
      <c r="I107" s="86">
        <f t="shared" si="33"/>
        <v>3621830</v>
      </c>
      <c r="J107" s="86">
        <f t="shared" si="33"/>
        <v>2226100</v>
      </c>
      <c r="K107" s="86">
        <f t="shared" si="33"/>
        <v>106000</v>
      </c>
      <c r="L107" s="86">
        <f t="shared" si="33"/>
        <v>3696400</v>
      </c>
      <c r="M107" s="86">
        <f t="shared" si="33"/>
        <v>3673400</v>
      </c>
      <c r="N107" s="86">
        <f t="shared" si="33"/>
        <v>2605400</v>
      </c>
      <c r="O107" s="86">
        <f t="shared" si="33"/>
        <v>23000</v>
      </c>
      <c r="P107" s="86">
        <f t="shared" si="33"/>
        <v>3794490</v>
      </c>
      <c r="Q107" s="86">
        <f t="shared" si="33"/>
        <v>3905371</v>
      </c>
      <c r="R107" s="118" t="s">
        <v>30</v>
      </c>
      <c r="S107" s="89" t="s">
        <v>30</v>
      </c>
      <c r="T107" s="87" t="s">
        <v>30</v>
      </c>
      <c r="U107" s="90" t="s">
        <v>30</v>
      </c>
      <c r="V107" s="73"/>
    </row>
    <row r="108" spans="1:24" s="74" customFormat="1" ht="15.75" customHeight="1" thickBot="1">
      <c r="A108" s="1" t="s">
        <v>19</v>
      </c>
      <c r="B108" s="116" t="s">
        <v>21</v>
      </c>
      <c r="C108" s="338" t="s">
        <v>48</v>
      </c>
      <c r="D108" s="339"/>
      <c r="E108" s="339"/>
      <c r="F108" s="339"/>
      <c r="G108" s="339"/>
      <c r="H108" s="339"/>
      <c r="I108" s="339"/>
      <c r="J108" s="339"/>
      <c r="K108" s="20"/>
      <c r="L108" s="20"/>
      <c r="M108" s="20"/>
      <c r="N108" s="20"/>
      <c r="O108" s="20"/>
      <c r="P108" s="18"/>
      <c r="Q108" s="18"/>
      <c r="R108" s="18"/>
      <c r="S108" s="18"/>
      <c r="T108" s="18"/>
      <c r="U108" s="19"/>
      <c r="V108" s="73"/>
    </row>
    <row r="109" spans="1:24" ht="23.25" customHeight="1">
      <c r="A109" s="264" t="s">
        <v>19</v>
      </c>
      <c r="B109" s="251" t="s">
        <v>21</v>
      </c>
      <c r="C109" s="265" t="s">
        <v>20</v>
      </c>
      <c r="D109" s="267" t="s">
        <v>122</v>
      </c>
      <c r="E109" s="269" t="s">
        <v>73</v>
      </c>
      <c r="F109" s="271" t="s">
        <v>26</v>
      </c>
      <c r="G109" s="40" t="s">
        <v>40</v>
      </c>
      <c r="H109" s="106">
        <v>31039</v>
      </c>
      <c r="I109" s="53">
        <v>31039</v>
      </c>
      <c r="J109" s="42">
        <v>0</v>
      </c>
      <c r="K109" s="119">
        <v>0</v>
      </c>
      <c r="L109" s="106">
        <v>45000</v>
      </c>
      <c r="M109" s="53">
        <v>45000</v>
      </c>
      <c r="N109" s="42">
        <v>0</v>
      </c>
      <c r="O109" s="119">
        <v>0</v>
      </c>
      <c r="P109" s="56">
        <v>46000</v>
      </c>
      <c r="Q109" s="56">
        <v>46000</v>
      </c>
      <c r="R109" s="255" t="s">
        <v>124</v>
      </c>
      <c r="S109" s="416">
        <v>46</v>
      </c>
      <c r="T109" s="416">
        <v>46</v>
      </c>
      <c r="U109" s="392">
        <v>50</v>
      </c>
      <c r="V109" s="29"/>
    </row>
    <row r="110" spans="1:24" ht="16.5" customHeight="1">
      <c r="A110" s="264"/>
      <c r="B110" s="251"/>
      <c r="C110" s="265"/>
      <c r="D110" s="267"/>
      <c r="E110" s="269"/>
      <c r="F110" s="271"/>
      <c r="G110" s="40" t="s">
        <v>76</v>
      </c>
      <c r="H110" s="106">
        <v>0</v>
      </c>
      <c r="I110" s="53">
        <v>0</v>
      </c>
      <c r="J110" s="42">
        <v>0</v>
      </c>
      <c r="K110" s="43">
        <v>0</v>
      </c>
      <c r="L110" s="106">
        <v>0</v>
      </c>
      <c r="M110" s="53">
        <v>0</v>
      </c>
      <c r="N110" s="42">
        <v>0</v>
      </c>
      <c r="O110" s="43">
        <v>0</v>
      </c>
      <c r="P110" s="55">
        <v>0</v>
      </c>
      <c r="Q110" s="55">
        <v>0</v>
      </c>
      <c r="R110" s="255"/>
      <c r="S110" s="417"/>
      <c r="T110" s="417"/>
      <c r="U110" s="258"/>
      <c r="V110" s="29"/>
    </row>
    <row r="111" spans="1:24" ht="16.5" customHeight="1">
      <c r="A111" s="264"/>
      <c r="B111" s="251"/>
      <c r="C111" s="265"/>
      <c r="D111" s="267"/>
      <c r="E111" s="269"/>
      <c r="F111" s="271"/>
      <c r="G111" s="4" t="s">
        <v>13</v>
      </c>
      <c r="H111" s="39">
        <f>+H109+H110</f>
        <v>31039</v>
      </c>
      <c r="I111" s="39">
        <f t="shared" ref="I111:Q111" si="34">+I109+I110</f>
        <v>31039</v>
      </c>
      <c r="J111" s="39">
        <f t="shared" si="34"/>
        <v>0</v>
      </c>
      <c r="K111" s="39">
        <f t="shared" si="34"/>
        <v>0</v>
      </c>
      <c r="L111" s="39">
        <f t="shared" si="34"/>
        <v>45000</v>
      </c>
      <c r="M111" s="39">
        <f t="shared" si="34"/>
        <v>45000</v>
      </c>
      <c r="N111" s="39">
        <f t="shared" si="34"/>
        <v>0</v>
      </c>
      <c r="O111" s="39">
        <f t="shared" si="34"/>
        <v>0</v>
      </c>
      <c r="P111" s="39">
        <f t="shared" si="34"/>
        <v>46000</v>
      </c>
      <c r="Q111" s="39">
        <f t="shared" si="34"/>
        <v>46000</v>
      </c>
      <c r="R111" s="255"/>
      <c r="S111" s="461"/>
      <c r="T111" s="461"/>
      <c r="U111" s="259"/>
      <c r="V111" s="29"/>
    </row>
    <row r="112" spans="1:24" ht="18.75" customHeight="1">
      <c r="A112" s="248" t="s">
        <v>19</v>
      </c>
      <c r="B112" s="252" t="s">
        <v>21</v>
      </c>
      <c r="C112" s="340" t="s">
        <v>23</v>
      </c>
      <c r="D112" s="335" t="s">
        <v>89</v>
      </c>
      <c r="E112" s="270" t="s">
        <v>33</v>
      </c>
      <c r="F112" s="272" t="s">
        <v>26</v>
      </c>
      <c r="G112" s="8" t="s">
        <v>18</v>
      </c>
      <c r="H112" s="106">
        <v>44600</v>
      </c>
      <c r="I112" s="53">
        <v>44600</v>
      </c>
      <c r="J112" s="53">
        <v>0</v>
      </c>
      <c r="K112" s="84">
        <v>0</v>
      </c>
      <c r="L112" s="106">
        <v>35000</v>
      </c>
      <c r="M112" s="53">
        <v>35000</v>
      </c>
      <c r="N112" s="53">
        <v>0</v>
      </c>
      <c r="O112" s="84">
        <v>0</v>
      </c>
      <c r="P112" s="56">
        <v>39500</v>
      </c>
      <c r="Q112" s="56">
        <v>38000</v>
      </c>
      <c r="R112" s="256" t="s">
        <v>75</v>
      </c>
      <c r="S112" s="257">
        <v>6</v>
      </c>
      <c r="T112" s="257">
        <v>7</v>
      </c>
      <c r="U112" s="257">
        <v>7</v>
      </c>
      <c r="V112" s="29"/>
    </row>
    <row r="113" spans="1:23" ht="14.25" customHeight="1">
      <c r="A113" s="249"/>
      <c r="B113" s="305"/>
      <c r="C113" s="341"/>
      <c r="D113" s="336"/>
      <c r="E113" s="346"/>
      <c r="F113" s="310"/>
      <c r="G113" s="8" t="s">
        <v>76</v>
      </c>
      <c r="H113" s="106">
        <v>0</v>
      </c>
      <c r="I113" s="53">
        <v>0</v>
      </c>
      <c r="J113" s="53">
        <v>0</v>
      </c>
      <c r="K113" s="60">
        <v>0</v>
      </c>
      <c r="L113" s="106">
        <v>0</v>
      </c>
      <c r="M113" s="53">
        <v>0</v>
      </c>
      <c r="N113" s="53">
        <v>0</v>
      </c>
      <c r="O113" s="60">
        <v>0</v>
      </c>
      <c r="P113" s="55">
        <v>0</v>
      </c>
      <c r="Q113" s="55">
        <v>0</v>
      </c>
      <c r="R113" s="333"/>
      <c r="S113" s="258"/>
      <c r="T113" s="258"/>
      <c r="U113" s="258"/>
      <c r="V113" s="29"/>
    </row>
    <row r="114" spans="1:23" ht="14.25" customHeight="1">
      <c r="A114" s="250"/>
      <c r="B114" s="291"/>
      <c r="C114" s="342"/>
      <c r="D114" s="337"/>
      <c r="E114" s="347"/>
      <c r="F114" s="320"/>
      <c r="G114" s="4" t="s">
        <v>13</v>
      </c>
      <c r="H114" s="39">
        <f>+H112+H113</f>
        <v>44600</v>
      </c>
      <c r="I114" s="39">
        <f t="shared" ref="I114:Q114" si="35">+I112+I113</f>
        <v>44600</v>
      </c>
      <c r="J114" s="39">
        <f t="shared" si="35"/>
        <v>0</v>
      </c>
      <c r="K114" s="39">
        <f t="shared" si="35"/>
        <v>0</v>
      </c>
      <c r="L114" s="39">
        <f t="shared" si="35"/>
        <v>35000</v>
      </c>
      <c r="M114" s="39">
        <f t="shared" si="35"/>
        <v>35000</v>
      </c>
      <c r="N114" s="39">
        <f t="shared" si="35"/>
        <v>0</v>
      </c>
      <c r="O114" s="39">
        <f t="shared" si="35"/>
        <v>0</v>
      </c>
      <c r="P114" s="39">
        <f t="shared" si="35"/>
        <v>39500</v>
      </c>
      <c r="Q114" s="39">
        <f t="shared" si="35"/>
        <v>38000</v>
      </c>
      <c r="R114" s="334"/>
      <c r="S114" s="259"/>
      <c r="T114" s="259"/>
      <c r="U114" s="259"/>
      <c r="V114" s="29"/>
    </row>
    <row r="115" spans="1:23" ht="18" customHeight="1">
      <c r="A115" s="264" t="s">
        <v>19</v>
      </c>
      <c r="B115" s="251" t="s">
        <v>21</v>
      </c>
      <c r="C115" s="265" t="s">
        <v>21</v>
      </c>
      <c r="D115" s="267" t="s">
        <v>151</v>
      </c>
      <c r="E115" s="269" t="s">
        <v>74</v>
      </c>
      <c r="F115" s="271" t="s">
        <v>26</v>
      </c>
      <c r="G115" s="8" t="s">
        <v>18</v>
      </c>
      <c r="H115" s="106">
        <v>23657</v>
      </c>
      <c r="I115" s="53">
        <v>23657</v>
      </c>
      <c r="J115" s="210">
        <v>0</v>
      </c>
      <c r="K115" s="209">
        <v>0</v>
      </c>
      <c r="L115" s="106">
        <v>33200</v>
      </c>
      <c r="M115" s="53">
        <v>33200</v>
      </c>
      <c r="N115" s="210">
        <v>0</v>
      </c>
      <c r="O115" s="209">
        <v>0</v>
      </c>
      <c r="P115" s="56">
        <v>33000</v>
      </c>
      <c r="Q115" s="56">
        <v>33000</v>
      </c>
      <c r="R115" s="255" t="s">
        <v>56</v>
      </c>
      <c r="S115" s="260">
        <v>11</v>
      </c>
      <c r="T115" s="260">
        <v>11</v>
      </c>
      <c r="U115" s="260">
        <v>13</v>
      </c>
      <c r="V115" s="29"/>
    </row>
    <row r="116" spans="1:23" ht="21" customHeight="1">
      <c r="A116" s="248"/>
      <c r="B116" s="252"/>
      <c r="C116" s="266"/>
      <c r="D116" s="268"/>
      <c r="E116" s="270"/>
      <c r="F116" s="272"/>
      <c r="G116" s="7" t="s">
        <v>17</v>
      </c>
      <c r="H116" s="120">
        <v>35661</v>
      </c>
      <c r="I116" s="121">
        <v>35661</v>
      </c>
      <c r="J116" s="122">
        <v>0</v>
      </c>
      <c r="K116" s="123">
        <v>0</v>
      </c>
      <c r="L116" s="120">
        <v>53700</v>
      </c>
      <c r="M116" s="121">
        <v>53700</v>
      </c>
      <c r="N116" s="122">
        <v>0</v>
      </c>
      <c r="O116" s="123">
        <v>0</v>
      </c>
      <c r="P116" s="78">
        <v>85000</v>
      </c>
      <c r="Q116" s="78">
        <v>85000</v>
      </c>
      <c r="R116" s="256"/>
      <c r="S116" s="261"/>
      <c r="T116" s="261"/>
      <c r="U116" s="261"/>
      <c r="V116" s="29"/>
    </row>
    <row r="117" spans="1:23" ht="24" customHeight="1">
      <c r="A117" s="264"/>
      <c r="B117" s="251"/>
      <c r="C117" s="265"/>
      <c r="D117" s="267"/>
      <c r="E117" s="269"/>
      <c r="F117" s="271"/>
      <c r="G117" s="4" t="s">
        <v>13</v>
      </c>
      <c r="H117" s="39">
        <f>+H115+H116</f>
        <v>59318</v>
      </c>
      <c r="I117" s="39">
        <f t="shared" ref="I117:Q117" si="36">+I115+I116</f>
        <v>59318</v>
      </c>
      <c r="J117" s="39">
        <f t="shared" si="36"/>
        <v>0</v>
      </c>
      <c r="K117" s="39">
        <f t="shared" si="36"/>
        <v>0</v>
      </c>
      <c r="L117" s="39">
        <f t="shared" si="36"/>
        <v>86900</v>
      </c>
      <c r="M117" s="39">
        <f t="shared" si="36"/>
        <v>86900</v>
      </c>
      <c r="N117" s="39">
        <f t="shared" si="36"/>
        <v>0</v>
      </c>
      <c r="O117" s="39">
        <f t="shared" si="36"/>
        <v>0</v>
      </c>
      <c r="P117" s="39">
        <f t="shared" si="36"/>
        <v>118000</v>
      </c>
      <c r="Q117" s="39">
        <f t="shared" si="36"/>
        <v>118000</v>
      </c>
      <c r="R117" s="255"/>
      <c r="S117" s="262"/>
      <c r="T117" s="262"/>
      <c r="U117" s="262"/>
      <c r="V117" s="29"/>
    </row>
    <row r="118" spans="1:23" ht="18" customHeight="1">
      <c r="A118" s="264" t="s">
        <v>19</v>
      </c>
      <c r="B118" s="251" t="s">
        <v>21</v>
      </c>
      <c r="C118" s="265" t="s">
        <v>22</v>
      </c>
      <c r="D118" s="267" t="s">
        <v>152</v>
      </c>
      <c r="E118" s="269" t="s">
        <v>74</v>
      </c>
      <c r="F118" s="271" t="s">
        <v>26</v>
      </c>
      <c r="G118" s="8" t="s">
        <v>18</v>
      </c>
      <c r="H118" s="106">
        <v>8760</v>
      </c>
      <c r="I118" s="53">
        <v>8760</v>
      </c>
      <c r="J118" s="208">
        <v>0</v>
      </c>
      <c r="K118" s="209">
        <v>0</v>
      </c>
      <c r="L118" s="106">
        <v>8900</v>
      </c>
      <c r="M118" s="53">
        <v>8900</v>
      </c>
      <c r="N118" s="208">
        <v>0</v>
      </c>
      <c r="O118" s="209">
        <v>0</v>
      </c>
      <c r="P118" s="56">
        <v>9000</v>
      </c>
      <c r="Q118" s="56">
        <v>9500</v>
      </c>
      <c r="R118" s="255" t="s">
        <v>153</v>
      </c>
      <c r="S118" s="260">
        <v>160</v>
      </c>
      <c r="T118" s="260">
        <v>180</v>
      </c>
      <c r="U118" s="260">
        <v>200</v>
      </c>
      <c r="V118" s="29"/>
    </row>
    <row r="119" spans="1:23" ht="21" customHeight="1">
      <c r="A119" s="248"/>
      <c r="B119" s="252"/>
      <c r="C119" s="266"/>
      <c r="D119" s="268"/>
      <c r="E119" s="270"/>
      <c r="F119" s="272"/>
      <c r="G119" s="7" t="s">
        <v>17</v>
      </c>
      <c r="H119" s="120">
        <v>43800</v>
      </c>
      <c r="I119" s="121">
        <v>43800</v>
      </c>
      <c r="J119" s="122">
        <v>0</v>
      </c>
      <c r="K119" s="123">
        <v>0</v>
      </c>
      <c r="L119" s="120">
        <v>44500</v>
      </c>
      <c r="M119" s="121">
        <v>44500</v>
      </c>
      <c r="N119" s="122">
        <v>0</v>
      </c>
      <c r="O119" s="123">
        <v>0</v>
      </c>
      <c r="P119" s="78">
        <v>45000</v>
      </c>
      <c r="Q119" s="78">
        <v>47000</v>
      </c>
      <c r="R119" s="256"/>
      <c r="S119" s="261"/>
      <c r="T119" s="261"/>
      <c r="U119" s="261"/>
      <c r="V119" s="29"/>
    </row>
    <row r="120" spans="1:23" ht="24" customHeight="1">
      <c r="A120" s="264"/>
      <c r="B120" s="251"/>
      <c r="C120" s="265"/>
      <c r="D120" s="267"/>
      <c r="E120" s="269"/>
      <c r="F120" s="271"/>
      <c r="G120" s="4" t="s">
        <v>13</v>
      </c>
      <c r="H120" s="39">
        <f>+H118+H119</f>
        <v>52560</v>
      </c>
      <c r="I120" s="39">
        <f t="shared" ref="I120:Q120" si="37">+I118+I119</f>
        <v>52560</v>
      </c>
      <c r="J120" s="39">
        <f t="shared" si="37"/>
        <v>0</v>
      </c>
      <c r="K120" s="39">
        <f t="shared" si="37"/>
        <v>0</v>
      </c>
      <c r="L120" s="39">
        <f t="shared" si="37"/>
        <v>53400</v>
      </c>
      <c r="M120" s="39">
        <f t="shared" si="37"/>
        <v>53400</v>
      </c>
      <c r="N120" s="39">
        <f t="shared" si="37"/>
        <v>0</v>
      </c>
      <c r="O120" s="39">
        <f t="shared" si="37"/>
        <v>0</v>
      </c>
      <c r="P120" s="39">
        <f t="shared" si="37"/>
        <v>54000</v>
      </c>
      <c r="Q120" s="39">
        <f t="shared" si="37"/>
        <v>56500</v>
      </c>
      <c r="R120" s="255"/>
      <c r="S120" s="262"/>
      <c r="T120" s="262"/>
      <c r="U120" s="262"/>
      <c r="V120" s="29"/>
    </row>
    <row r="121" spans="1:23" ht="12.75" customHeight="1">
      <c r="A121" s="281" t="s">
        <v>19</v>
      </c>
      <c r="B121" s="252" t="s">
        <v>21</v>
      </c>
      <c r="C121" s="266" t="s">
        <v>24</v>
      </c>
      <c r="D121" s="317" t="s">
        <v>162</v>
      </c>
      <c r="E121" s="253" t="s">
        <v>32</v>
      </c>
      <c r="F121" s="322" t="s">
        <v>26</v>
      </c>
      <c r="G121" s="236" t="s">
        <v>18</v>
      </c>
      <c r="H121" s="237">
        <v>15000</v>
      </c>
      <c r="I121" s="238">
        <v>15000</v>
      </c>
      <c r="J121" s="238"/>
      <c r="K121" s="239"/>
      <c r="L121" s="237">
        <v>18500</v>
      </c>
      <c r="M121" s="238">
        <v>18500</v>
      </c>
      <c r="N121" s="124"/>
      <c r="O121" s="125"/>
      <c r="P121" s="126">
        <v>20000</v>
      </c>
      <c r="Q121" s="126">
        <v>20000</v>
      </c>
      <c r="R121" s="464" t="s">
        <v>110</v>
      </c>
      <c r="S121" s="260">
        <v>45000</v>
      </c>
      <c r="T121" s="464">
        <v>50000</v>
      </c>
      <c r="U121" s="260">
        <v>50000</v>
      </c>
      <c r="V121" s="242"/>
      <c r="W121" s="243"/>
    </row>
    <row r="122" spans="1:23" ht="47.25" customHeight="1">
      <c r="A122" s="282"/>
      <c r="B122" s="291"/>
      <c r="C122" s="292"/>
      <c r="D122" s="318"/>
      <c r="E122" s="254"/>
      <c r="F122" s="323"/>
      <c r="G122" s="240" t="s">
        <v>13</v>
      </c>
      <c r="H122" s="241">
        <f>+H121</f>
        <v>15000</v>
      </c>
      <c r="I122" s="241">
        <f t="shared" ref="I122:Q122" si="38">+I121</f>
        <v>15000</v>
      </c>
      <c r="J122" s="241">
        <f t="shared" si="38"/>
        <v>0</v>
      </c>
      <c r="K122" s="241">
        <f t="shared" si="38"/>
        <v>0</v>
      </c>
      <c r="L122" s="241">
        <v>18500</v>
      </c>
      <c r="M122" s="241">
        <v>18500</v>
      </c>
      <c r="N122" s="127">
        <f t="shared" si="38"/>
        <v>0</v>
      </c>
      <c r="O122" s="127">
        <f t="shared" si="38"/>
        <v>0</v>
      </c>
      <c r="P122" s="127">
        <f t="shared" si="38"/>
        <v>20000</v>
      </c>
      <c r="Q122" s="127">
        <f t="shared" si="38"/>
        <v>20000</v>
      </c>
      <c r="R122" s="465"/>
      <c r="S122" s="262"/>
      <c r="T122" s="465"/>
      <c r="U122" s="262"/>
      <c r="V122" s="242"/>
      <c r="W122" s="243"/>
    </row>
    <row r="123" spans="1:23" ht="9.75" hidden="1" customHeight="1" thickBot="1">
      <c r="A123" s="281" t="s">
        <v>19</v>
      </c>
      <c r="B123" s="252" t="s">
        <v>21</v>
      </c>
      <c r="C123" s="266" t="s">
        <v>21</v>
      </c>
      <c r="D123" s="268" t="s">
        <v>123</v>
      </c>
      <c r="E123" s="270" t="s">
        <v>74</v>
      </c>
      <c r="F123" s="272" t="s">
        <v>26</v>
      </c>
      <c r="G123" s="7" t="s">
        <v>17</v>
      </c>
      <c r="H123" s="120">
        <v>3301</v>
      </c>
      <c r="I123" s="121">
        <v>3301</v>
      </c>
      <c r="J123" s="122">
        <v>0</v>
      </c>
      <c r="K123" s="123">
        <v>0</v>
      </c>
      <c r="L123" s="120">
        <v>3440</v>
      </c>
      <c r="M123" s="121">
        <v>3440</v>
      </c>
      <c r="N123" s="122">
        <v>0</v>
      </c>
      <c r="O123" s="123">
        <v>0</v>
      </c>
      <c r="P123" s="78">
        <v>3800</v>
      </c>
      <c r="Q123" s="78">
        <v>3800</v>
      </c>
      <c r="R123" s="466" t="s">
        <v>101</v>
      </c>
      <c r="S123" s="246">
        <v>11</v>
      </c>
      <c r="T123" s="246">
        <v>11</v>
      </c>
      <c r="U123" s="246">
        <v>13</v>
      </c>
      <c r="V123" s="29"/>
    </row>
    <row r="124" spans="1:23" ht="7.5" hidden="1" customHeight="1" thickBot="1">
      <c r="A124" s="282"/>
      <c r="B124" s="291"/>
      <c r="C124" s="308"/>
      <c r="D124" s="316"/>
      <c r="E124" s="321"/>
      <c r="F124" s="296"/>
      <c r="G124" s="13" t="s">
        <v>13</v>
      </c>
      <c r="H124" s="128">
        <f>+H123</f>
        <v>3301</v>
      </c>
      <c r="I124" s="128">
        <f t="shared" ref="I124:Q124" si="39">+I123</f>
        <v>3301</v>
      </c>
      <c r="J124" s="128">
        <f t="shared" si="39"/>
        <v>0</v>
      </c>
      <c r="K124" s="128">
        <f t="shared" si="39"/>
        <v>0</v>
      </c>
      <c r="L124" s="128">
        <v>3440</v>
      </c>
      <c r="M124" s="128">
        <v>3440</v>
      </c>
      <c r="N124" s="128">
        <f t="shared" si="39"/>
        <v>0</v>
      </c>
      <c r="O124" s="128">
        <f t="shared" si="39"/>
        <v>0</v>
      </c>
      <c r="P124" s="128">
        <f t="shared" si="39"/>
        <v>3800</v>
      </c>
      <c r="Q124" s="128">
        <f t="shared" si="39"/>
        <v>3800</v>
      </c>
      <c r="R124" s="467"/>
      <c r="S124" s="247"/>
      <c r="T124" s="247"/>
      <c r="U124" s="247"/>
      <c r="V124" s="29"/>
    </row>
    <row r="125" spans="1:23" ht="12.75" hidden="1" customHeight="1" thickBot="1">
      <c r="A125" s="312"/>
      <c r="B125" s="199"/>
      <c r="C125" s="314"/>
      <c r="D125" s="482"/>
      <c r="E125" s="480"/>
      <c r="F125" s="480"/>
      <c r="G125" s="200"/>
      <c r="H125" s="201"/>
      <c r="I125" s="202"/>
      <c r="J125" s="202"/>
      <c r="K125" s="203"/>
      <c r="L125" s="201"/>
      <c r="M125" s="202"/>
      <c r="N125" s="202"/>
      <c r="O125" s="203"/>
      <c r="P125" s="204"/>
      <c r="Q125" s="204"/>
      <c r="R125" s="468"/>
      <c r="S125" s="470"/>
      <c r="T125" s="470"/>
      <c r="U125" s="470"/>
      <c r="V125" s="29"/>
    </row>
    <row r="126" spans="1:23" ht="20.25" customHeight="1" thickBot="1">
      <c r="A126" s="313"/>
      <c r="B126" s="199"/>
      <c r="C126" s="315"/>
      <c r="D126" s="483"/>
      <c r="E126" s="481"/>
      <c r="F126" s="481"/>
      <c r="G126" s="205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469"/>
      <c r="S126" s="471"/>
      <c r="T126" s="471"/>
      <c r="U126" s="471"/>
      <c r="V126" s="29"/>
    </row>
    <row r="127" spans="1:23" ht="12" thickBot="1">
      <c r="A127" s="1" t="s">
        <v>19</v>
      </c>
      <c r="B127" s="116" t="s">
        <v>21</v>
      </c>
      <c r="C127" s="297" t="s">
        <v>14</v>
      </c>
      <c r="D127" s="298"/>
      <c r="E127" s="298"/>
      <c r="F127" s="298"/>
      <c r="G127" s="299"/>
      <c r="H127" s="86">
        <f t="shared" ref="H127:Q127" si="40">+H126+H124+H117+H114+H111+H122</f>
        <v>153258</v>
      </c>
      <c r="I127" s="86">
        <f t="shared" si="40"/>
        <v>153258</v>
      </c>
      <c r="J127" s="86">
        <f t="shared" si="40"/>
        <v>0</v>
      </c>
      <c r="K127" s="86">
        <f t="shared" si="40"/>
        <v>0</v>
      </c>
      <c r="L127" s="86">
        <f>+L126+L124+L117+L114+L111+L122</f>
        <v>188840</v>
      </c>
      <c r="M127" s="86">
        <f t="shared" si="40"/>
        <v>188840</v>
      </c>
      <c r="N127" s="86">
        <f t="shared" si="40"/>
        <v>0</v>
      </c>
      <c r="O127" s="86">
        <f t="shared" si="40"/>
        <v>0</v>
      </c>
      <c r="P127" s="86">
        <f t="shared" si="40"/>
        <v>227300</v>
      </c>
      <c r="Q127" s="86">
        <f t="shared" si="40"/>
        <v>225800</v>
      </c>
      <c r="R127" s="87" t="s">
        <v>30</v>
      </c>
      <c r="S127" s="87" t="s">
        <v>30</v>
      </c>
      <c r="T127" s="87" t="s">
        <v>30</v>
      </c>
      <c r="U127" s="90" t="s">
        <v>30</v>
      </c>
    </row>
    <row r="128" spans="1:23" ht="25.5" customHeight="1" thickBot="1">
      <c r="A128" s="1" t="s">
        <v>19</v>
      </c>
      <c r="B128" s="116" t="s">
        <v>22</v>
      </c>
      <c r="C128" s="484" t="s">
        <v>54</v>
      </c>
      <c r="D128" s="379"/>
      <c r="E128" s="379"/>
      <c r="F128" s="379"/>
      <c r="G128" s="379"/>
      <c r="H128" s="379"/>
      <c r="I128" s="379"/>
      <c r="J128" s="379"/>
      <c r="K128" s="379"/>
      <c r="L128" s="379"/>
      <c r="M128" s="18"/>
      <c r="N128" s="18"/>
      <c r="O128" s="18"/>
      <c r="P128" s="18"/>
      <c r="Q128" s="18"/>
      <c r="R128" s="18"/>
      <c r="S128" s="18"/>
      <c r="T128" s="18"/>
      <c r="U128" s="19"/>
    </row>
    <row r="129" spans="1:22">
      <c r="A129" s="311" t="s">
        <v>19</v>
      </c>
      <c r="B129" s="295" t="s">
        <v>22</v>
      </c>
      <c r="C129" s="485" t="s">
        <v>19</v>
      </c>
      <c r="D129" s="456" t="s">
        <v>108</v>
      </c>
      <c r="E129" s="319" t="s">
        <v>53</v>
      </c>
      <c r="F129" s="319" t="s">
        <v>126</v>
      </c>
      <c r="G129" s="176" t="s">
        <v>31</v>
      </c>
      <c r="H129" s="211">
        <v>6400</v>
      </c>
      <c r="I129" s="34">
        <v>6400</v>
      </c>
      <c r="J129" s="93">
        <v>0</v>
      </c>
      <c r="K129" s="212">
        <v>0</v>
      </c>
      <c r="L129" s="211">
        <v>3000</v>
      </c>
      <c r="M129" s="34">
        <v>3000</v>
      </c>
      <c r="N129" s="93">
        <v>0</v>
      </c>
      <c r="O129" s="212">
        <v>0</v>
      </c>
      <c r="P129" s="213">
        <v>3000</v>
      </c>
      <c r="Q129" s="96">
        <v>3000</v>
      </c>
      <c r="R129" s="462" t="s">
        <v>52</v>
      </c>
      <c r="S129" s="392">
        <v>22900</v>
      </c>
      <c r="T129" s="392">
        <v>22700</v>
      </c>
      <c r="U129" s="392">
        <v>22500</v>
      </c>
    </row>
    <row r="130" spans="1:22">
      <c r="A130" s="250"/>
      <c r="B130" s="291"/>
      <c r="C130" s="292"/>
      <c r="D130" s="302"/>
      <c r="E130" s="320"/>
      <c r="F130" s="320"/>
      <c r="G130" s="165" t="s">
        <v>77</v>
      </c>
      <c r="H130" s="166">
        <v>0</v>
      </c>
      <c r="I130" s="48">
        <v>0</v>
      </c>
      <c r="J130" s="98">
        <v>0</v>
      </c>
      <c r="K130" s="177">
        <v>0</v>
      </c>
      <c r="L130" s="166">
        <v>259600</v>
      </c>
      <c r="M130" s="48">
        <v>259600</v>
      </c>
      <c r="N130" s="98">
        <v>164000</v>
      </c>
      <c r="O130" s="177">
        <v>0</v>
      </c>
      <c r="P130" s="158">
        <v>0</v>
      </c>
      <c r="Q130" s="100">
        <v>0</v>
      </c>
      <c r="R130" s="372"/>
      <c r="S130" s="258"/>
      <c r="T130" s="258"/>
      <c r="U130" s="258"/>
    </row>
    <row r="131" spans="1:22">
      <c r="A131" s="264"/>
      <c r="B131" s="251"/>
      <c r="C131" s="265"/>
      <c r="D131" s="383"/>
      <c r="E131" s="271"/>
      <c r="F131" s="271"/>
      <c r="G131" s="159" t="s">
        <v>18</v>
      </c>
      <c r="H131" s="106">
        <v>28900</v>
      </c>
      <c r="I131" s="53">
        <v>28900</v>
      </c>
      <c r="J131" s="53">
        <v>27700</v>
      </c>
      <c r="K131" s="83">
        <v>0</v>
      </c>
      <c r="L131" s="106">
        <v>30600</v>
      </c>
      <c r="M131" s="53">
        <v>30600</v>
      </c>
      <c r="N131" s="53">
        <v>28700</v>
      </c>
      <c r="O131" s="83">
        <v>0</v>
      </c>
      <c r="P131" s="44">
        <v>50700</v>
      </c>
      <c r="Q131" s="54">
        <v>50700</v>
      </c>
      <c r="R131" s="463"/>
      <c r="S131" s="258"/>
      <c r="T131" s="258"/>
      <c r="U131" s="258"/>
    </row>
    <row r="132" spans="1:22" ht="13.5" customHeight="1">
      <c r="A132" s="264"/>
      <c r="B132" s="251"/>
      <c r="C132" s="265"/>
      <c r="D132" s="383"/>
      <c r="E132" s="271"/>
      <c r="F132" s="271"/>
      <c r="G132" s="159" t="s">
        <v>17</v>
      </c>
      <c r="H132" s="214">
        <v>127000</v>
      </c>
      <c r="I132" s="210">
        <v>127000</v>
      </c>
      <c r="J132" s="210">
        <v>55000</v>
      </c>
      <c r="K132" s="215">
        <v>0</v>
      </c>
      <c r="L132" s="214">
        <v>0</v>
      </c>
      <c r="M132" s="210">
        <v>0</v>
      </c>
      <c r="N132" s="210">
        <v>0</v>
      </c>
      <c r="O132" s="215">
        <v>0</v>
      </c>
      <c r="P132" s="44">
        <v>127500</v>
      </c>
      <c r="Q132" s="54">
        <v>127500</v>
      </c>
      <c r="R132" s="463"/>
      <c r="S132" s="258"/>
      <c r="T132" s="258"/>
      <c r="U132" s="258"/>
    </row>
    <row r="133" spans="1:22">
      <c r="A133" s="264"/>
      <c r="B133" s="251"/>
      <c r="C133" s="265"/>
      <c r="D133" s="383"/>
      <c r="E133" s="271"/>
      <c r="F133" s="271"/>
      <c r="G133" s="5" t="s">
        <v>13</v>
      </c>
      <c r="H133" s="39">
        <f>+H129+H130+H131+H132</f>
        <v>162300</v>
      </c>
      <c r="I133" s="39">
        <f t="shared" ref="I133:Q133" si="41">+I129+I130+I131+I132</f>
        <v>162300</v>
      </c>
      <c r="J133" s="39">
        <f t="shared" si="41"/>
        <v>82700</v>
      </c>
      <c r="K133" s="129">
        <f t="shared" si="41"/>
        <v>0</v>
      </c>
      <c r="L133" s="39">
        <f>+L129+L130+L131+L132</f>
        <v>293200</v>
      </c>
      <c r="M133" s="39">
        <f t="shared" si="41"/>
        <v>293200</v>
      </c>
      <c r="N133" s="39">
        <f t="shared" si="41"/>
        <v>192700</v>
      </c>
      <c r="O133" s="129">
        <f t="shared" si="41"/>
        <v>0</v>
      </c>
      <c r="P133" s="129">
        <f t="shared" si="41"/>
        <v>181200</v>
      </c>
      <c r="Q133" s="130">
        <f t="shared" si="41"/>
        <v>181200</v>
      </c>
      <c r="R133" s="463"/>
      <c r="S133" s="259"/>
      <c r="T133" s="259"/>
      <c r="U133" s="259"/>
    </row>
    <row r="134" spans="1:22" ht="11.25" customHeight="1">
      <c r="A134" s="264" t="s">
        <v>19</v>
      </c>
      <c r="B134" s="251" t="s">
        <v>22</v>
      </c>
      <c r="C134" s="265" t="s">
        <v>21</v>
      </c>
      <c r="D134" s="300" t="s">
        <v>70</v>
      </c>
      <c r="E134" s="272" t="s">
        <v>53</v>
      </c>
      <c r="F134" s="272" t="s">
        <v>126</v>
      </c>
      <c r="G134" s="12" t="s">
        <v>18</v>
      </c>
      <c r="H134" s="106">
        <v>0</v>
      </c>
      <c r="I134" s="81">
        <v>0</v>
      </c>
      <c r="J134" s="81">
        <v>0</v>
      </c>
      <c r="K134" s="84">
        <v>0</v>
      </c>
      <c r="L134" s="106">
        <v>0</v>
      </c>
      <c r="M134" s="81">
        <v>0</v>
      </c>
      <c r="N134" s="81">
        <v>0</v>
      </c>
      <c r="O134" s="84">
        <v>0</v>
      </c>
      <c r="P134" s="56">
        <v>0</v>
      </c>
      <c r="Q134" s="60">
        <v>0</v>
      </c>
      <c r="R134" s="370" t="s">
        <v>71</v>
      </c>
      <c r="S134" s="257">
        <v>3460</v>
      </c>
      <c r="T134" s="257">
        <v>3400</v>
      </c>
      <c r="U134" s="257">
        <v>3350</v>
      </c>
    </row>
    <row r="135" spans="1:22">
      <c r="A135" s="264"/>
      <c r="B135" s="251"/>
      <c r="C135" s="265"/>
      <c r="D135" s="301"/>
      <c r="E135" s="310"/>
      <c r="F135" s="310"/>
      <c r="G135" s="12" t="s">
        <v>17</v>
      </c>
      <c r="H135" s="106">
        <v>131600</v>
      </c>
      <c r="I135" s="81">
        <v>131600</v>
      </c>
      <c r="J135" s="81">
        <v>92600</v>
      </c>
      <c r="K135" s="84">
        <v>0</v>
      </c>
      <c r="L135" s="106">
        <v>132100</v>
      </c>
      <c r="M135" s="81">
        <v>132100</v>
      </c>
      <c r="N135" s="81">
        <v>105500</v>
      </c>
      <c r="O135" s="84">
        <v>0</v>
      </c>
      <c r="P135" s="56">
        <v>132100</v>
      </c>
      <c r="Q135" s="60">
        <v>132100</v>
      </c>
      <c r="R135" s="371"/>
      <c r="S135" s="258"/>
      <c r="T135" s="258"/>
      <c r="U135" s="258"/>
    </row>
    <row r="136" spans="1:22">
      <c r="A136" s="248"/>
      <c r="B136" s="252"/>
      <c r="C136" s="266"/>
      <c r="D136" s="302"/>
      <c r="E136" s="320"/>
      <c r="F136" s="320"/>
      <c r="G136" s="5" t="s">
        <v>13</v>
      </c>
      <c r="H136" s="39">
        <f>+H134+H135</f>
        <v>131600</v>
      </c>
      <c r="I136" s="115">
        <f t="shared" ref="I136:Q136" si="42">+I134+I135</f>
        <v>131600</v>
      </c>
      <c r="J136" s="115">
        <f t="shared" si="42"/>
        <v>92600</v>
      </c>
      <c r="K136" s="131">
        <f t="shared" si="42"/>
        <v>0</v>
      </c>
      <c r="L136" s="39">
        <f t="shared" si="42"/>
        <v>132100</v>
      </c>
      <c r="M136" s="115">
        <f t="shared" si="42"/>
        <v>132100</v>
      </c>
      <c r="N136" s="115">
        <f t="shared" si="42"/>
        <v>105500</v>
      </c>
      <c r="O136" s="131">
        <f t="shared" si="42"/>
        <v>0</v>
      </c>
      <c r="P136" s="129">
        <f t="shared" si="42"/>
        <v>132100</v>
      </c>
      <c r="Q136" s="130">
        <f t="shared" si="42"/>
        <v>132100</v>
      </c>
      <c r="R136" s="372"/>
      <c r="S136" s="259"/>
      <c r="T136" s="259"/>
      <c r="U136" s="259"/>
    </row>
    <row r="137" spans="1:22">
      <c r="A137" s="248" t="s">
        <v>19</v>
      </c>
      <c r="B137" s="252" t="s">
        <v>22</v>
      </c>
      <c r="C137" s="266" t="s">
        <v>25</v>
      </c>
      <c r="D137" s="300" t="s">
        <v>90</v>
      </c>
      <c r="E137" s="272" t="s">
        <v>93</v>
      </c>
      <c r="F137" s="272" t="s">
        <v>26</v>
      </c>
      <c r="G137" s="12" t="s">
        <v>18</v>
      </c>
      <c r="H137" s="106">
        <v>10000</v>
      </c>
      <c r="I137" s="53">
        <v>10000</v>
      </c>
      <c r="J137" s="53">
        <v>0</v>
      </c>
      <c r="K137" s="83">
        <v>0</v>
      </c>
      <c r="L137" s="106">
        <v>10000</v>
      </c>
      <c r="M137" s="53">
        <v>10000</v>
      </c>
      <c r="N137" s="53">
        <v>0</v>
      </c>
      <c r="O137" s="83">
        <v>0</v>
      </c>
      <c r="P137" s="56">
        <v>10000</v>
      </c>
      <c r="Q137" s="60">
        <v>15000</v>
      </c>
      <c r="R137" s="370" t="s">
        <v>102</v>
      </c>
      <c r="S137" s="257">
        <v>1005</v>
      </c>
      <c r="T137" s="257">
        <v>10005</v>
      </c>
      <c r="U137" s="257">
        <v>10005</v>
      </c>
    </row>
    <row r="138" spans="1:22">
      <c r="A138" s="249"/>
      <c r="B138" s="305"/>
      <c r="C138" s="307"/>
      <c r="D138" s="301"/>
      <c r="E138" s="310"/>
      <c r="F138" s="310"/>
      <c r="G138" s="12" t="s">
        <v>17</v>
      </c>
      <c r="H138" s="106">
        <v>0</v>
      </c>
      <c r="I138" s="53">
        <v>0</v>
      </c>
      <c r="J138" s="53">
        <v>0</v>
      </c>
      <c r="K138" s="83">
        <v>0</v>
      </c>
      <c r="L138" s="106">
        <v>0</v>
      </c>
      <c r="M138" s="53">
        <v>0</v>
      </c>
      <c r="N138" s="53">
        <v>0</v>
      </c>
      <c r="O138" s="83">
        <v>0</v>
      </c>
      <c r="P138" s="56">
        <v>0</v>
      </c>
      <c r="Q138" s="60">
        <v>0</v>
      </c>
      <c r="R138" s="371"/>
      <c r="S138" s="258"/>
      <c r="T138" s="258"/>
      <c r="U138" s="258"/>
    </row>
    <row r="139" spans="1:22" ht="12" thickBot="1">
      <c r="A139" s="304"/>
      <c r="B139" s="306"/>
      <c r="C139" s="308"/>
      <c r="D139" s="309"/>
      <c r="E139" s="296"/>
      <c r="F139" s="296"/>
      <c r="G139" s="220" t="s">
        <v>13</v>
      </c>
      <c r="H139" s="108">
        <f>+H137+H138</f>
        <v>10000</v>
      </c>
      <c r="I139" s="133">
        <f t="shared" ref="I139:Q139" si="43">+I137+I138</f>
        <v>10000</v>
      </c>
      <c r="J139" s="133">
        <f t="shared" si="43"/>
        <v>0</v>
      </c>
      <c r="K139" s="134">
        <f t="shared" si="43"/>
        <v>0</v>
      </c>
      <c r="L139" s="108">
        <f t="shared" si="43"/>
        <v>10000</v>
      </c>
      <c r="M139" s="133">
        <f t="shared" si="43"/>
        <v>10000</v>
      </c>
      <c r="N139" s="133">
        <f t="shared" si="43"/>
        <v>0</v>
      </c>
      <c r="O139" s="134">
        <f t="shared" si="43"/>
        <v>0</v>
      </c>
      <c r="P139" s="135">
        <f t="shared" si="43"/>
        <v>10000</v>
      </c>
      <c r="Q139" s="130">
        <f t="shared" si="43"/>
        <v>15000</v>
      </c>
      <c r="R139" s="372"/>
      <c r="S139" s="259"/>
      <c r="T139" s="259"/>
      <c r="U139" s="259"/>
    </row>
    <row r="140" spans="1:22" ht="12" thickBot="1">
      <c r="A140" s="3" t="s">
        <v>19</v>
      </c>
      <c r="B140" s="136" t="s">
        <v>22</v>
      </c>
      <c r="C140" s="297" t="s">
        <v>14</v>
      </c>
      <c r="D140" s="298"/>
      <c r="E140" s="298"/>
      <c r="F140" s="298"/>
      <c r="G140" s="299"/>
      <c r="H140" s="137">
        <f t="shared" ref="H140:Q140" si="44">+H133+H136+H139</f>
        <v>303900</v>
      </c>
      <c r="I140" s="137">
        <f t="shared" si="44"/>
        <v>303900</v>
      </c>
      <c r="J140" s="137">
        <f t="shared" si="44"/>
        <v>175300</v>
      </c>
      <c r="K140" s="137">
        <f t="shared" si="44"/>
        <v>0</v>
      </c>
      <c r="L140" s="137">
        <f t="shared" si="44"/>
        <v>435300</v>
      </c>
      <c r="M140" s="137">
        <f t="shared" si="44"/>
        <v>435300</v>
      </c>
      <c r="N140" s="137">
        <f t="shared" si="44"/>
        <v>298200</v>
      </c>
      <c r="O140" s="137">
        <f t="shared" si="44"/>
        <v>0</v>
      </c>
      <c r="P140" s="137">
        <f t="shared" si="44"/>
        <v>323300</v>
      </c>
      <c r="Q140" s="137">
        <f t="shared" si="44"/>
        <v>328300</v>
      </c>
      <c r="R140" s="89" t="s">
        <v>30</v>
      </c>
      <c r="S140" s="89" t="s">
        <v>30</v>
      </c>
      <c r="T140" s="89" t="s">
        <v>30</v>
      </c>
      <c r="U140" s="89" t="s">
        <v>30</v>
      </c>
    </row>
    <row r="141" spans="1:22" ht="13.5" customHeight="1" thickBot="1">
      <c r="A141" s="3" t="s">
        <v>19</v>
      </c>
      <c r="B141" s="474" t="s">
        <v>15</v>
      </c>
      <c r="C141" s="475"/>
      <c r="D141" s="475"/>
      <c r="E141" s="475"/>
      <c r="F141" s="475"/>
      <c r="G141" s="476"/>
      <c r="H141" s="138">
        <f t="shared" ref="H141:Q141" si="45">+H140+H127+H107+H66</f>
        <v>12430475.949999999</v>
      </c>
      <c r="I141" s="138">
        <f t="shared" si="45"/>
        <v>12393476</v>
      </c>
      <c r="J141" s="138">
        <f t="shared" si="45"/>
        <v>2500100</v>
      </c>
      <c r="K141" s="138">
        <f t="shared" si="45"/>
        <v>106000</v>
      </c>
      <c r="L141" s="138">
        <f t="shared" si="45"/>
        <v>13203040</v>
      </c>
      <c r="M141" s="138">
        <f t="shared" si="45"/>
        <v>13180040</v>
      </c>
      <c r="N141" s="138">
        <f t="shared" si="45"/>
        <v>3022800</v>
      </c>
      <c r="O141" s="138">
        <f t="shared" si="45"/>
        <v>23000</v>
      </c>
      <c r="P141" s="138">
        <f t="shared" si="45"/>
        <v>13686070</v>
      </c>
      <c r="Q141" s="138">
        <f t="shared" si="45"/>
        <v>13180823</v>
      </c>
      <c r="R141" s="139" t="s">
        <v>30</v>
      </c>
      <c r="S141" s="140" t="s">
        <v>30</v>
      </c>
      <c r="T141" s="141" t="s">
        <v>30</v>
      </c>
      <c r="U141" s="142" t="s">
        <v>30</v>
      </c>
    </row>
    <row r="142" spans="1:22" ht="13.5" customHeight="1" thickBot="1">
      <c r="A142" s="477" t="s">
        <v>16</v>
      </c>
      <c r="B142" s="478"/>
      <c r="C142" s="478"/>
      <c r="D142" s="478"/>
      <c r="E142" s="478"/>
      <c r="F142" s="478"/>
      <c r="G142" s="479"/>
      <c r="H142" s="143">
        <f>+H141</f>
        <v>12430475.949999999</v>
      </c>
      <c r="I142" s="143">
        <f t="shared" ref="I142:Q142" si="46">+I141</f>
        <v>12393476</v>
      </c>
      <c r="J142" s="143">
        <f t="shared" si="46"/>
        <v>2500100</v>
      </c>
      <c r="K142" s="143">
        <f t="shared" si="46"/>
        <v>106000</v>
      </c>
      <c r="L142" s="143">
        <f t="shared" si="46"/>
        <v>13203040</v>
      </c>
      <c r="M142" s="143">
        <f t="shared" si="46"/>
        <v>13180040</v>
      </c>
      <c r="N142" s="143">
        <f t="shared" si="46"/>
        <v>3022800</v>
      </c>
      <c r="O142" s="143">
        <f t="shared" si="46"/>
        <v>23000</v>
      </c>
      <c r="P142" s="143">
        <f t="shared" si="46"/>
        <v>13686070</v>
      </c>
      <c r="Q142" s="143">
        <f t="shared" si="46"/>
        <v>13180823</v>
      </c>
      <c r="R142" s="144" t="s">
        <v>30</v>
      </c>
      <c r="S142" s="145" t="s">
        <v>30</v>
      </c>
      <c r="T142" s="145" t="s">
        <v>30</v>
      </c>
      <c r="U142" s="145" t="s">
        <v>30</v>
      </c>
    </row>
    <row r="143" spans="1:22" ht="16.5" customHeight="1">
      <c r="A143" s="147"/>
      <c r="B143" s="148"/>
      <c r="C143" s="148"/>
      <c r="D143" s="148"/>
      <c r="E143" s="148"/>
      <c r="F143" s="148"/>
      <c r="G143" s="149"/>
      <c r="H143" s="149"/>
      <c r="I143" s="149"/>
      <c r="J143" s="149"/>
      <c r="K143" s="149"/>
      <c r="L143" s="149"/>
      <c r="M143" s="149"/>
      <c r="N143" s="149"/>
      <c r="O143" s="150"/>
      <c r="P143" s="151"/>
      <c r="Q143" s="151"/>
      <c r="R143" s="152"/>
      <c r="S143" s="153"/>
      <c r="T143" s="152"/>
      <c r="U143" s="152"/>
      <c r="V143" s="146"/>
    </row>
    <row r="144" spans="1:22">
      <c r="A144" s="154"/>
      <c r="B144" s="29"/>
      <c r="C144" s="29"/>
      <c r="D144" s="29"/>
      <c r="E144" s="155"/>
      <c r="F144" s="29"/>
      <c r="G144" s="155"/>
      <c r="H144" s="155"/>
      <c r="I144" s="155"/>
      <c r="J144" s="156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</row>
    <row r="146" spans="8:18">
      <c r="R146" s="22" t="s">
        <v>78</v>
      </c>
    </row>
    <row r="148" spans="8:18"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8:18">
      <c r="H149" s="146"/>
      <c r="L149" s="146"/>
    </row>
    <row r="153" spans="8:18">
      <c r="M153" s="65"/>
    </row>
    <row r="159" spans="8:18">
      <c r="P159" s="29"/>
      <c r="R159" s="29"/>
    </row>
  </sheetData>
  <mergeCells count="454">
    <mergeCell ref="A58:A60"/>
    <mergeCell ref="C50:C52"/>
    <mergeCell ref="R32:R34"/>
    <mergeCell ref="S39:S40"/>
    <mergeCell ref="T39:T40"/>
    <mergeCell ref="U39:U40"/>
    <mergeCell ref="S41:S42"/>
    <mergeCell ref="T41:T42"/>
    <mergeCell ref="U41:U42"/>
    <mergeCell ref="R46:R47"/>
    <mergeCell ref="R43:R45"/>
    <mergeCell ref="R39:R40"/>
    <mergeCell ref="S35:S38"/>
    <mergeCell ref="T35:T38"/>
    <mergeCell ref="U35:U38"/>
    <mergeCell ref="T32:T34"/>
    <mergeCell ref="A56:A57"/>
    <mergeCell ref="B56:B57"/>
    <mergeCell ref="C56:C57"/>
    <mergeCell ref="D56:D57"/>
    <mergeCell ref="E56:E57"/>
    <mergeCell ref="F56:F57"/>
    <mergeCell ref="R56:R57"/>
    <mergeCell ref="S56:S57"/>
    <mergeCell ref="A61:A63"/>
    <mergeCell ref="F71:F72"/>
    <mergeCell ref="C82:C85"/>
    <mergeCell ref="E82:E85"/>
    <mergeCell ref="D71:D72"/>
    <mergeCell ref="B82:B85"/>
    <mergeCell ref="C71:C72"/>
    <mergeCell ref="C61:C63"/>
    <mergeCell ref="B73:B74"/>
    <mergeCell ref="E73:E74"/>
    <mergeCell ref="F73:F74"/>
    <mergeCell ref="B61:B63"/>
    <mergeCell ref="E61:E63"/>
    <mergeCell ref="F61:F63"/>
    <mergeCell ref="D61:D63"/>
    <mergeCell ref="C53:C55"/>
    <mergeCell ref="C48:C49"/>
    <mergeCell ref="E48:E49"/>
    <mergeCell ref="F48:F49"/>
    <mergeCell ref="D43:D45"/>
    <mergeCell ref="E43:E45"/>
    <mergeCell ref="F43:F45"/>
    <mergeCell ref="A43:A45"/>
    <mergeCell ref="D46:D47"/>
    <mergeCell ref="E46:E47"/>
    <mergeCell ref="F46:F47"/>
    <mergeCell ref="A50:A52"/>
    <mergeCell ref="A48:A49"/>
    <mergeCell ref="A46:A47"/>
    <mergeCell ref="F53:F55"/>
    <mergeCell ref="E50:E52"/>
    <mergeCell ref="D53:D55"/>
    <mergeCell ref="D50:D52"/>
    <mergeCell ref="F50:F52"/>
    <mergeCell ref="E125:E126"/>
    <mergeCell ref="D125:D126"/>
    <mergeCell ref="C128:L128"/>
    <mergeCell ref="F125:F126"/>
    <mergeCell ref="C129:C133"/>
    <mergeCell ref="D129:D133"/>
    <mergeCell ref="A32:A34"/>
    <mergeCell ref="B32:B34"/>
    <mergeCell ref="C32:C34"/>
    <mergeCell ref="A35:A38"/>
    <mergeCell ref="B35:B38"/>
    <mergeCell ref="C35:C38"/>
    <mergeCell ref="D39:D40"/>
    <mergeCell ref="B41:B42"/>
    <mergeCell ref="F32:F34"/>
    <mergeCell ref="F41:F42"/>
    <mergeCell ref="E41:E42"/>
    <mergeCell ref="A41:A42"/>
    <mergeCell ref="F39:F40"/>
    <mergeCell ref="E39:E40"/>
    <mergeCell ref="A39:A40"/>
    <mergeCell ref="D41:D42"/>
    <mergeCell ref="A53:A55"/>
    <mergeCell ref="B53:B55"/>
    <mergeCell ref="C140:G140"/>
    <mergeCell ref="B141:G141"/>
    <mergeCell ref="A142:G142"/>
    <mergeCell ref="S134:S136"/>
    <mergeCell ref="T134:T136"/>
    <mergeCell ref="U134:U136"/>
    <mergeCell ref="S137:S139"/>
    <mergeCell ref="T137:T139"/>
    <mergeCell ref="U137:U139"/>
    <mergeCell ref="F137:F139"/>
    <mergeCell ref="R137:R139"/>
    <mergeCell ref="E134:E136"/>
    <mergeCell ref="F134:F136"/>
    <mergeCell ref="A134:A136"/>
    <mergeCell ref="R134:R136"/>
    <mergeCell ref="B134:B136"/>
    <mergeCell ref="C134:C136"/>
    <mergeCell ref="S129:S133"/>
    <mergeCell ref="T129:T133"/>
    <mergeCell ref="U129:U133"/>
    <mergeCell ref="R129:R133"/>
    <mergeCell ref="T92:T97"/>
    <mergeCell ref="U92:U97"/>
    <mergeCell ref="T109:T111"/>
    <mergeCell ref="U109:U111"/>
    <mergeCell ref="S103:S104"/>
    <mergeCell ref="T103:T104"/>
    <mergeCell ref="R109:R111"/>
    <mergeCell ref="R112:R114"/>
    <mergeCell ref="R121:R122"/>
    <mergeCell ref="T123:T124"/>
    <mergeCell ref="U123:U124"/>
    <mergeCell ref="S121:S122"/>
    <mergeCell ref="T121:T122"/>
    <mergeCell ref="U121:U122"/>
    <mergeCell ref="R123:R124"/>
    <mergeCell ref="R125:R126"/>
    <mergeCell ref="S125:S126"/>
    <mergeCell ref="T125:T126"/>
    <mergeCell ref="U125:U126"/>
    <mergeCell ref="R103:R104"/>
    <mergeCell ref="T82:T85"/>
    <mergeCell ref="T75:T81"/>
    <mergeCell ref="U103:U104"/>
    <mergeCell ref="S109:S111"/>
    <mergeCell ref="S90:S91"/>
    <mergeCell ref="T90:T91"/>
    <mergeCell ref="U90:U91"/>
    <mergeCell ref="S92:S97"/>
    <mergeCell ref="T56:T57"/>
    <mergeCell ref="S75:S81"/>
    <mergeCell ref="U64:U65"/>
    <mergeCell ref="S73:S74"/>
    <mergeCell ref="S82:S85"/>
    <mergeCell ref="A86:A87"/>
    <mergeCell ref="B86:B87"/>
    <mergeCell ref="C64:C65"/>
    <mergeCell ref="A75:A81"/>
    <mergeCell ref="B64:B65"/>
    <mergeCell ref="B71:B72"/>
    <mergeCell ref="A71:A72"/>
    <mergeCell ref="A64:A65"/>
    <mergeCell ref="D86:D87"/>
    <mergeCell ref="B75:B81"/>
    <mergeCell ref="C68:C70"/>
    <mergeCell ref="A68:A70"/>
    <mergeCell ref="B68:B70"/>
    <mergeCell ref="C86:C87"/>
    <mergeCell ref="D82:D85"/>
    <mergeCell ref="A73:A74"/>
    <mergeCell ref="C66:G66"/>
    <mergeCell ref="D68:D70"/>
    <mergeCell ref="E71:E72"/>
    <mergeCell ref="D64:D65"/>
    <mergeCell ref="E64:E65"/>
    <mergeCell ref="F75:F81"/>
    <mergeCell ref="A82:A85"/>
    <mergeCell ref="C58:C60"/>
    <mergeCell ref="D58:D60"/>
    <mergeCell ref="E58:E60"/>
    <mergeCell ref="B39:B40"/>
    <mergeCell ref="D25:D27"/>
    <mergeCell ref="D32:D34"/>
    <mergeCell ref="E32:E34"/>
    <mergeCell ref="B43:B45"/>
    <mergeCell ref="C43:C45"/>
    <mergeCell ref="C39:C40"/>
    <mergeCell ref="B46:B47"/>
    <mergeCell ref="C46:C47"/>
    <mergeCell ref="D28:D31"/>
    <mergeCell ref="B58:B60"/>
    <mergeCell ref="D48:D49"/>
    <mergeCell ref="B48:B49"/>
    <mergeCell ref="C41:C42"/>
    <mergeCell ref="C25:C27"/>
    <mergeCell ref="C28:C31"/>
    <mergeCell ref="B25:B27"/>
    <mergeCell ref="E35:E38"/>
    <mergeCell ref="D35:D38"/>
    <mergeCell ref="B50:B52"/>
    <mergeCell ref="E53:E55"/>
    <mergeCell ref="U20:U22"/>
    <mergeCell ref="S25:S27"/>
    <mergeCell ref="T25:T27"/>
    <mergeCell ref="U25:U27"/>
    <mergeCell ref="S28:S31"/>
    <mergeCell ref="T28:T31"/>
    <mergeCell ref="U28:U31"/>
    <mergeCell ref="F20:F22"/>
    <mergeCell ref="E20:E22"/>
    <mergeCell ref="S23:S24"/>
    <mergeCell ref="R23:R24"/>
    <mergeCell ref="D23:D24"/>
    <mergeCell ref="E23:E24"/>
    <mergeCell ref="F23:F24"/>
    <mergeCell ref="D15:D16"/>
    <mergeCell ref="D17:D19"/>
    <mergeCell ref="F25:F27"/>
    <mergeCell ref="F28:F31"/>
    <mergeCell ref="R28:R31"/>
    <mergeCell ref="E25:E27"/>
    <mergeCell ref="E28:E31"/>
    <mergeCell ref="A2:U2"/>
    <mergeCell ref="A3:U3"/>
    <mergeCell ref="A5:U5"/>
    <mergeCell ref="A6:U6"/>
    <mergeCell ref="A4:U4"/>
    <mergeCell ref="L9:L10"/>
    <mergeCell ref="C15:C16"/>
    <mergeCell ref="E17:E19"/>
    <mergeCell ref="S20:S22"/>
    <mergeCell ref="T20:T22"/>
    <mergeCell ref="C20:C22"/>
    <mergeCell ref="H8:K8"/>
    <mergeCell ref="C17:C19"/>
    <mergeCell ref="A11:U11"/>
    <mergeCell ref="A12:U12"/>
    <mergeCell ref="A8:A10"/>
    <mergeCell ref="D20:D22"/>
    <mergeCell ref="T17:T19"/>
    <mergeCell ref="U17:U19"/>
    <mergeCell ref="A17:A19"/>
    <mergeCell ref="B17:B19"/>
    <mergeCell ref="B15:B16"/>
    <mergeCell ref="A20:A22"/>
    <mergeCell ref="B20:B22"/>
    <mergeCell ref="A28:A31"/>
    <mergeCell ref="B28:B31"/>
    <mergeCell ref="A25:A27"/>
    <mergeCell ref="A15:A16"/>
    <mergeCell ref="A7:U7"/>
    <mergeCell ref="H9:H10"/>
    <mergeCell ref="G8:G10"/>
    <mergeCell ref="B8:B10"/>
    <mergeCell ref="L8:O8"/>
    <mergeCell ref="P8:P10"/>
    <mergeCell ref="C8:C10"/>
    <mergeCell ref="U15:U16"/>
    <mergeCell ref="S17:S19"/>
    <mergeCell ref="D8:D10"/>
    <mergeCell ref="E8:E10"/>
    <mergeCell ref="F8:F10"/>
    <mergeCell ref="I9:J9"/>
    <mergeCell ref="K9:K10"/>
    <mergeCell ref="R8:U8"/>
    <mergeCell ref="U23:U24"/>
    <mergeCell ref="T23:T24"/>
    <mergeCell ref="C23:C24"/>
    <mergeCell ref="A23:A24"/>
    <mergeCell ref="B23:B24"/>
    <mergeCell ref="U32:U34"/>
    <mergeCell ref="S32:S34"/>
    <mergeCell ref="U58:U60"/>
    <mergeCell ref="S61:S63"/>
    <mergeCell ref="T61:T63"/>
    <mergeCell ref="U61:U63"/>
    <mergeCell ref="U43:U45"/>
    <mergeCell ref="S53:S55"/>
    <mergeCell ref="T53:T55"/>
    <mergeCell ref="T58:T60"/>
    <mergeCell ref="U56:U57"/>
    <mergeCell ref="U46:U47"/>
    <mergeCell ref="S48:S49"/>
    <mergeCell ref="S50:S51"/>
    <mergeCell ref="T50:T51"/>
    <mergeCell ref="S43:S45"/>
    <mergeCell ref="T43:T45"/>
    <mergeCell ref="U48:U49"/>
    <mergeCell ref="T48:T49"/>
    <mergeCell ref="S46:S47"/>
    <mergeCell ref="T46:T47"/>
    <mergeCell ref="S58:S60"/>
    <mergeCell ref="R53:R55"/>
    <mergeCell ref="U53:U55"/>
    <mergeCell ref="R50:R52"/>
    <mergeCell ref="S64:S65"/>
    <mergeCell ref="T64:T65"/>
    <mergeCell ref="R1:U1"/>
    <mergeCell ref="R15:R16"/>
    <mergeCell ref="Q8:Q10"/>
    <mergeCell ref="R35:R38"/>
    <mergeCell ref="R17:R19"/>
    <mergeCell ref="R20:R22"/>
    <mergeCell ref="B13:U13"/>
    <mergeCell ref="C14:U14"/>
    <mergeCell ref="F15:F16"/>
    <mergeCell ref="E15:E16"/>
    <mergeCell ref="R9:R10"/>
    <mergeCell ref="F35:F38"/>
    <mergeCell ref="R25:R27"/>
    <mergeCell ref="F17:F19"/>
    <mergeCell ref="M9:N9"/>
    <mergeCell ref="O9:O10"/>
    <mergeCell ref="S9:U9"/>
    <mergeCell ref="S15:S16"/>
    <mergeCell ref="T15:T16"/>
    <mergeCell ref="R48:R49"/>
    <mergeCell ref="R41:R42"/>
    <mergeCell ref="D88:D89"/>
    <mergeCell ref="D92:D97"/>
    <mergeCell ref="R61:R63"/>
    <mergeCell ref="R58:R60"/>
    <mergeCell ref="D100:D102"/>
    <mergeCell ref="D90:D91"/>
    <mergeCell ref="R88:R89"/>
    <mergeCell ref="R100:R102"/>
    <mergeCell ref="R92:R97"/>
    <mergeCell ref="R90:R91"/>
    <mergeCell ref="R75:R81"/>
    <mergeCell ref="R71:R72"/>
    <mergeCell ref="C67:U67"/>
    <mergeCell ref="R68:R70"/>
    <mergeCell ref="D75:D81"/>
    <mergeCell ref="C73:C74"/>
    <mergeCell ref="D73:D74"/>
    <mergeCell ref="E68:E70"/>
    <mergeCell ref="F68:F70"/>
    <mergeCell ref="F64:F65"/>
    <mergeCell ref="E75:E81"/>
    <mergeCell ref="C75:C81"/>
    <mergeCell ref="R86:R87"/>
    <mergeCell ref="E90:E91"/>
    <mergeCell ref="E92:E97"/>
    <mergeCell ref="F90:F91"/>
    <mergeCell ref="F92:F97"/>
    <mergeCell ref="E86:E87"/>
    <mergeCell ref="F100:F102"/>
    <mergeCell ref="R82:R85"/>
    <mergeCell ref="F86:F87"/>
    <mergeCell ref="F82:F85"/>
    <mergeCell ref="E100:E102"/>
    <mergeCell ref="F88:F89"/>
    <mergeCell ref="E88:E89"/>
    <mergeCell ref="E98:E99"/>
    <mergeCell ref="F98:F99"/>
    <mergeCell ref="R98:R99"/>
    <mergeCell ref="R64:R65"/>
    <mergeCell ref="F58:F60"/>
    <mergeCell ref="B103:B104"/>
    <mergeCell ref="B121:B122"/>
    <mergeCell ref="B112:B114"/>
    <mergeCell ref="D112:D114"/>
    <mergeCell ref="D109:D111"/>
    <mergeCell ref="C108:J108"/>
    <mergeCell ref="F115:F117"/>
    <mergeCell ref="F109:F111"/>
    <mergeCell ref="C112:C114"/>
    <mergeCell ref="C115:C117"/>
    <mergeCell ref="C107:G107"/>
    <mergeCell ref="E109:E111"/>
    <mergeCell ref="C109:C111"/>
    <mergeCell ref="F112:F114"/>
    <mergeCell ref="D115:D117"/>
    <mergeCell ref="E112:E114"/>
    <mergeCell ref="E105:E106"/>
    <mergeCell ref="F105:F106"/>
    <mergeCell ref="D103:D104"/>
    <mergeCell ref="F103:F104"/>
    <mergeCell ref="E103:E104"/>
    <mergeCell ref="C100:C102"/>
    <mergeCell ref="F121:F122"/>
    <mergeCell ref="A103:A104"/>
    <mergeCell ref="F129:F133"/>
    <mergeCell ref="S68:S70"/>
    <mergeCell ref="T68:T70"/>
    <mergeCell ref="U68:U70"/>
    <mergeCell ref="U86:U87"/>
    <mergeCell ref="S88:S89"/>
    <mergeCell ref="T88:T89"/>
    <mergeCell ref="U88:U89"/>
    <mergeCell ref="S100:S102"/>
    <mergeCell ref="T100:T102"/>
    <mergeCell ref="U100:U102"/>
    <mergeCell ref="S71:S72"/>
    <mergeCell ref="T71:T72"/>
    <mergeCell ref="U71:U72"/>
    <mergeCell ref="U75:U81"/>
    <mergeCell ref="U82:U85"/>
    <mergeCell ref="S86:S87"/>
    <mergeCell ref="T86:T87"/>
    <mergeCell ref="T73:T74"/>
    <mergeCell ref="U73:U74"/>
    <mergeCell ref="E115:E117"/>
    <mergeCell ref="R73:R74"/>
    <mergeCell ref="B129:B133"/>
    <mergeCell ref="B123:B124"/>
    <mergeCell ref="F123:F124"/>
    <mergeCell ref="C127:G127"/>
    <mergeCell ref="D134:D136"/>
    <mergeCell ref="B100:B102"/>
    <mergeCell ref="A100:A102"/>
    <mergeCell ref="A109:A111"/>
    <mergeCell ref="A137:A139"/>
    <mergeCell ref="B137:B139"/>
    <mergeCell ref="C137:C139"/>
    <mergeCell ref="D137:D139"/>
    <mergeCell ref="E137:E139"/>
    <mergeCell ref="A129:A133"/>
    <mergeCell ref="A125:A126"/>
    <mergeCell ref="A115:A117"/>
    <mergeCell ref="C125:C126"/>
    <mergeCell ref="C123:C124"/>
    <mergeCell ref="D123:D124"/>
    <mergeCell ref="C121:C122"/>
    <mergeCell ref="D121:D122"/>
    <mergeCell ref="E129:E133"/>
    <mergeCell ref="A123:A124"/>
    <mergeCell ref="E123:E124"/>
    <mergeCell ref="A121:A122"/>
    <mergeCell ref="A105:A106"/>
    <mergeCell ref="B105:B106"/>
    <mergeCell ref="C105:C106"/>
    <mergeCell ref="D105:D106"/>
    <mergeCell ref="A98:A99"/>
    <mergeCell ref="B98:B99"/>
    <mergeCell ref="C98:C99"/>
    <mergeCell ref="D98:D99"/>
    <mergeCell ref="C103:C104"/>
    <mergeCell ref="T112:T114"/>
    <mergeCell ref="A88:A89"/>
    <mergeCell ref="B88:B89"/>
    <mergeCell ref="A90:A91"/>
    <mergeCell ref="A92:A97"/>
    <mergeCell ref="B90:B91"/>
    <mergeCell ref="B92:B97"/>
    <mergeCell ref="C92:C97"/>
    <mergeCell ref="C90:C91"/>
    <mergeCell ref="C88:C89"/>
    <mergeCell ref="V121:W122"/>
    <mergeCell ref="V105:X105"/>
    <mergeCell ref="S123:S124"/>
    <mergeCell ref="A112:A114"/>
    <mergeCell ref="B115:B117"/>
    <mergeCell ref="E121:E122"/>
    <mergeCell ref="B109:B111"/>
    <mergeCell ref="R115:R117"/>
    <mergeCell ref="U112:U114"/>
    <mergeCell ref="S115:S117"/>
    <mergeCell ref="T115:T117"/>
    <mergeCell ref="U115:U117"/>
    <mergeCell ref="R105:R106"/>
    <mergeCell ref="A118:A120"/>
    <mergeCell ref="B118:B120"/>
    <mergeCell ref="C118:C120"/>
    <mergeCell ref="D118:D120"/>
    <mergeCell ref="E118:E120"/>
    <mergeCell ref="F118:F120"/>
    <mergeCell ref="R118:R120"/>
    <mergeCell ref="S118:S120"/>
    <mergeCell ref="T118:T120"/>
    <mergeCell ref="U118:U120"/>
    <mergeCell ref="S112:S114"/>
  </mergeCells>
  <phoneticPr fontId="0" type="noConversion"/>
  <conditionalFormatting sqref="S137:U137 A140:C140 A141:B141 A142 A143:U65566 H140:U142 V141:IR65567 A134:F139 I136:Q142 S134:U134 D129:F133 G129:L139 R127:R136 A127:C133 I126:Q127 I133:Q133 S127:U129 H127:Q127 G123:Q123 I111:Q111 I114:Q114 I124:Q124 S107:U109 S112:U112 S115:U115 B123:B124 A125 S125:U125 I117:Q122 R123:R125 G87:G97 A92:F97 S90:U90 S92:U92 S100:U101 G102:G104 G90:Q90 S71:U71 S75:U75 S82:U82 S86:U86 S88:U88 R68:R85 E68:E85 S66:U66 B66:C91 A66:A90 D68:D91 A64:F65 I60:Q60 I63:Q63 R64:R66 S64:U64 S68:U68 F68:F91 G68:G85 A100:D104 I65:Q66 S53:U54 S73:U73 A73:R74 G101:Q101 F100:F104 H107:Q107 K107:L108 H100:Q104 M107:Q139 Y100:IR126 W100:X104 I52:Q58 R107:R121 G109:L126 A107:C121 D109:F121 C123:F125 S118:U118 V118:IR120 A118:R120 S56:U56 H68:Q97 A53:R57 G51:Q51 S35:U35 I31:Q34 O36:O66 R48:U48 I27:Q27 I38:Q38 I40:Q40 I42:Q47 I49:Q49 S20:U21 S25:U25 S28:U28 S39:U39 S41:U41 I22:Q24 R20:R38 S2:U9 Q1:Q7 P2:P7 S11:U15 H1:O7 D1:D40 E1:F38 H9:N66 O9:O34 P11:Q66 I16:Q16 R1:R16 A17:U19 A23:R24 S23:U23 G1:G65 A32:D34 S32:U33 F32:J34 D48 E41:F48 A1:C48 G33:Q33 R46:U46 G43:Q47 A46:F46 V1:IR97 X106:X126 W106:W120 V100:V121 V123:W126">
    <cfRule type="cellIs" dxfId="0" priority="2" stopIfTrue="1" operator="equal">
      <formula>0</formula>
    </cfRule>
  </conditionalFormatting>
  <printOptions horizontalCentered="1"/>
  <pageMargins left="0.19685039370078741" right="0.19685039370078741" top="0.59055118110236227" bottom="0.39370078740157483" header="0.59055118110236227" footer="0.51181102362204722"/>
  <pageSetup paperSize="9" scale="85" orientation="landscape" r:id="rId1"/>
  <headerFooter alignWithMargins="0">
    <oddHeader>&amp;C&amp;P</oddHeader>
  </headerFooter>
  <rowBreaks count="2" manualBreakCount="2">
    <brk id="49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pr.</vt:lpstr>
      <vt:lpstr>'2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2021-01-29T09:06:45Z</cp:lastPrinted>
  <dcterms:created xsi:type="dcterms:W3CDTF">1996-10-14T23:33:28Z</dcterms:created>
  <dcterms:modified xsi:type="dcterms:W3CDTF">2021-03-22T09:06:40Z</dcterms:modified>
</cp:coreProperties>
</file>