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585" yWindow="-30" windowWidth="15165" windowHeight="117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86" i="1"/>
  <c r="H85"/>
  <c r="H27" l="1"/>
  <c r="H89" l="1"/>
  <c r="H41"/>
  <c r="H74" l="1"/>
  <c r="H52"/>
  <c r="H84" s="1"/>
  <c r="H63"/>
  <c r="H87" l="1"/>
</calcChain>
</file>

<file path=xl/sharedStrings.xml><?xml version="1.0" encoding="utf-8"?>
<sst xmlns="http://schemas.openxmlformats.org/spreadsheetml/2006/main" count="243" uniqueCount="123">
  <si>
    <t>Eil. Nr.</t>
  </si>
  <si>
    <t>EINAMIESIEMS TIKSLAMS</t>
  </si>
  <si>
    <t>paprastasis remontas</t>
  </si>
  <si>
    <t>priežiūra</t>
  </si>
  <si>
    <t>Darbų ir paslaugų rūšis</t>
  </si>
  <si>
    <t>Skirta lėšų, tūkst. Eur</t>
  </si>
  <si>
    <t>IŠ VISO:</t>
  </si>
  <si>
    <t>TURTUI ĮSIGYTI</t>
  </si>
  <si>
    <t>Prienų rajono savivaldybės</t>
  </si>
  <si>
    <t>Vietinės reikšmės kelių ir  gatvių  paprastasis remontas</t>
  </si>
  <si>
    <t>kapitalinis remontas</t>
  </si>
  <si>
    <t>inžinerinės paslaugos</t>
  </si>
  <si>
    <t>Objekto parametrai</t>
  </si>
  <si>
    <t>Ilgis, m</t>
  </si>
  <si>
    <t>Plotis, m</t>
  </si>
  <si>
    <t>Prienų r. sav. keliai ir gatvės</t>
  </si>
  <si>
    <r>
      <t xml:space="preserve">Pradžia – pabaiga       </t>
    </r>
    <r>
      <rPr>
        <sz val="10"/>
        <color theme="1"/>
        <rFont val="Times New Roman"/>
        <family val="1"/>
        <charset val="186"/>
      </rPr>
      <t/>
    </r>
  </si>
  <si>
    <t>Iš viso vietinės reikšmės kelių ir gatvių priežiūra žiemą</t>
  </si>
  <si>
    <t>Iš viso vietinės reikšmės kelių ir  gatvių su žvyro danga priežiūra</t>
  </si>
  <si>
    <t>Iš viso vietinės reikšmės kelių ir gatvių kadastriniai matavimai</t>
  </si>
  <si>
    <t>Iš viso vietinės reikšmės kelių ir gatvių su asfaltbetonio danga priežiūra</t>
  </si>
  <si>
    <t xml:space="preserve">Iš jų eismo saugumo priemonėms </t>
  </si>
  <si>
    <t>Objekto pavadinimas (kelio Nr. ir pavadinimas savivaldybės tarybos patvirtintame vietinės reikšmės kelių sąraše)</t>
  </si>
  <si>
    <t>Prienų seniūnijos vietinės reikšmės keliai ir gatvės</t>
  </si>
  <si>
    <t>keliai ir gatvės pagal sąrašą</t>
  </si>
  <si>
    <t>Balbieriškio seniūnijos vietinės reikšmės keliai ir gatvės</t>
  </si>
  <si>
    <t>Išlaužo seniūnijos vietinės reikšmės keliai ir gatvės</t>
  </si>
  <si>
    <t>Jiezno seniūnijos vietinės reikšmės keliai ir gatvės</t>
  </si>
  <si>
    <t>Naujosios Ūtos seniūnijos vietinės reikšmės keliai ir gatvės</t>
  </si>
  <si>
    <t>Pakuonio seniūnijos vietinės reikšmės keliai ir gatvės</t>
  </si>
  <si>
    <t>Stakliškių seniūnijos vietinės reikšmės keliai ir gatvės</t>
  </si>
  <si>
    <t>Šilavoto seniūnijos vietinės reikšmės keliai ir gatvės</t>
  </si>
  <si>
    <t>Veiverių seniūnijos vietinės reikšmės keliai ir gatvės</t>
  </si>
  <si>
    <t>Vietinės reikšmės kelių ir  gatvių kadastriniai matavimai, iš jų:</t>
  </si>
  <si>
    <t>Kapitalinio remonto, rekonstravimo ir naujos statybos darbų techniniai darbo projektai ir ekspertizės</t>
  </si>
  <si>
    <t>Iš jų turtui (naujai statybai, rekonstravimui), kurio vertė daugiau negu 360 tūkst. Eur, įsigyti</t>
  </si>
  <si>
    <t>- eismo saugumo priemonėms:</t>
  </si>
  <si>
    <t xml:space="preserve">Iš jų eismo saugumo priemonės: </t>
  </si>
  <si>
    <t>Objekto turtui įsigyti vertė, tūkst. Eur</t>
  </si>
  <si>
    <t>Iš  jų        -  paprastajam remontui:</t>
  </si>
  <si>
    <t xml:space="preserve">2,7 % nuo SMD </t>
  </si>
  <si>
    <t>Prienų m. Pievų g. (PR-17) ir Mėlynių g. (PR-18) atkarpa</t>
  </si>
  <si>
    <t>Prienų m. Klonio g. (PR-32)</t>
  </si>
  <si>
    <t>Išlaužo sen. Purvininkų k. Liepų g. (IS-60)</t>
  </si>
  <si>
    <t xml:space="preserve">Pakuonio sen. Daukšiagirės k. Dvaro g. (PA-24) </t>
  </si>
  <si>
    <t>Stakliškių sen. Vyšniūnų k. Liepų g. (ST-181)</t>
  </si>
  <si>
    <t>Prienų m. Žemaitės g. (PR-20) atkarpa ir F. Vaitkaus g. (PR-2) atkarpa</t>
  </si>
  <si>
    <t>4,0-5,0</t>
  </si>
  <si>
    <t>4,5-5,0</t>
  </si>
  <si>
    <t>5,0-8,0</t>
  </si>
  <si>
    <t>x-496428  y-6054321         x-496535  y-6054250         x-496815  y-6053941         x-496710  y-6054167</t>
  </si>
  <si>
    <t>x-495972  y-6054827          x-495823  y-6054931</t>
  </si>
  <si>
    <t>x-496450  y-6054771            x-497117  y-6053714                x-497628  y-6052831</t>
  </si>
  <si>
    <t>x-497515  y-6065607                            x-497398  y-6065273</t>
  </si>
  <si>
    <t>x-511105   y-6051353                         x-510875  y-6051422</t>
  </si>
  <si>
    <t>x-504224  y-6064629                                   x-504473  y-6064571</t>
  </si>
  <si>
    <t>x-521052  y-6044616                                         x-520494  y-6044418</t>
  </si>
  <si>
    <t>Iš jų eismo saugumo priemonėms</t>
  </si>
  <si>
    <r>
      <t xml:space="preserve">Vietinės reikšmės kelių ir gatvių priežiūra žiemą </t>
    </r>
    <r>
      <rPr>
        <i/>
        <sz val="10"/>
        <rFont val="Times New Roman"/>
        <family val="1"/>
        <charset val="186"/>
      </rPr>
      <t xml:space="preserve"> (sniego valymas, barstymas smėlio ir druskos mišiniu)</t>
    </r>
    <r>
      <rPr>
        <b/>
        <sz val="10"/>
        <rFont val="Times New Roman"/>
        <family val="1"/>
        <charset val="186"/>
      </rPr>
      <t>, iš jų:</t>
    </r>
  </si>
  <si>
    <r>
      <t xml:space="preserve">Vietinės reikšmės kelių ir gatvių su asfaltbetonio danga priežiūra </t>
    </r>
    <r>
      <rPr>
        <i/>
        <sz val="10"/>
        <rFont val="Times New Roman"/>
        <family val="1"/>
        <charset val="186"/>
      </rPr>
      <t>(duobės)</t>
    </r>
    <r>
      <rPr>
        <b/>
        <sz val="10"/>
        <rFont val="Times New Roman"/>
        <family val="1"/>
        <charset val="186"/>
      </rPr>
      <t>, iš jų:</t>
    </r>
  </si>
  <si>
    <r>
      <t>Vietinės reikšmės kelių ir  gatvių su žvyro danga priežiūra (</t>
    </r>
    <r>
      <rPr>
        <sz val="10"/>
        <rFont val="Times New Roman"/>
        <family val="1"/>
        <charset val="186"/>
      </rPr>
      <t>greideriavimas, žvyravimas išdaužų vietose, kelio griovių atstatymas</t>
    </r>
    <r>
      <rPr>
        <b/>
        <sz val="10"/>
        <rFont val="Times New Roman"/>
        <family val="1"/>
        <charset val="186"/>
      </rPr>
      <t>), iš jų:</t>
    </r>
  </si>
  <si>
    <t>Gatvių horizontalus ženklinimas</t>
  </si>
  <si>
    <r>
      <t>0,55 % - 0,25</t>
    </r>
    <r>
      <rPr>
        <sz val="10"/>
        <rFont val="Calibri"/>
        <family val="2"/>
        <charset val="186"/>
      </rPr>
      <t>%</t>
    </r>
    <r>
      <rPr>
        <sz val="10"/>
        <rFont val="Times New Roman"/>
        <family val="1"/>
        <charset val="186"/>
      </rPr>
      <t xml:space="preserve"> nuo SMD </t>
    </r>
  </si>
  <si>
    <t>SUDERINTA                                                Valstybės įmonė                                 Lietuvos automobilių kelių direkcija</t>
  </si>
  <si>
    <t>prie 2021 m.                       d. finansavimo sutarties Nr. S-</t>
  </si>
  <si>
    <t>132,782 km</t>
  </si>
  <si>
    <t>104,324 km</t>
  </si>
  <si>
    <t>61,346 km</t>
  </si>
  <si>
    <t>155,231 km</t>
  </si>
  <si>
    <t>54,987 km</t>
  </si>
  <si>
    <t>81,007 km</t>
  </si>
  <si>
    <t>210,081 km</t>
  </si>
  <si>
    <t>98,998 km</t>
  </si>
  <si>
    <t>190,133 km</t>
  </si>
  <si>
    <t>46,362 km</t>
  </si>
  <si>
    <t>15,796 km</t>
  </si>
  <si>
    <t>6,139 km</t>
  </si>
  <si>
    <t>16,092 km</t>
  </si>
  <si>
    <t>3,221 km</t>
  </si>
  <si>
    <t>6,802 km</t>
  </si>
  <si>
    <t>12,802 km</t>
  </si>
  <si>
    <t>6,507 km</t>
  </si>
  <si>
    <t>11,725 km</t>
  </si>
  <si>
    <t>88,636 km</t>
  </si>
  <si>
    <t>88,528 km</t>
  </si>
  <si>
    <t>55,207 km</t>
  </si>
  <si>
    <t>139,701 km</t>
  </si>
  <si>
    <t>51,995 km</t>
  </si>
  <si>
    <t>74,205 km</t>
  </si>
  <si>
    <t>197,512 km</t>
  </si>
  <si>
    <t>90,481 km</t>
  </si>
  <si>
    <t>178,408 km</t>
  </si>
  <si>
    <t xml:space="preserve">Balbieriškio sen. Paprūdžių k. Bokšto g. (BA-73) </t>
  </si>
  <si>
    <t>Techninė priežiūra, laboratoriniai kokybės kontrolės darbai, projektų vykdymo priežiūra</t>
  </si>
  <si>
    <t>5,0-6,0</t>
  </si>
  <si>
    <t>x-497511 y-6056912                  x-497545 y-6056879                     x-497593 y-6056827                           x-497714 y-6056707</t>
  </si>
  <si>
    <t>x-490324 y-6047721                                   x-490856 y-6047497</t>
  </si>
  <si>
    <t>Prienų m. Statybininkų g. (PR-113) (šaligatvis)</t>
  </si>
  <si>
    <t>Prienų m. Tylioji g. (PR-111) (šaligatvis)</t>
  </si>
  <si>
    <t>40,0 km</t>
  </si>
  <si>
    <t>300 m</t>
  </si>
  <si>
    <t>x-497109 y-6056118                  x-496814 y-6056192</t>
  </si>
  <si>
    <t>70 m</t>
  </si>
  <si>
    <t xml:space="preserve">x-496927 y-6056304     x-496942 y-6056368   </t>
  </si>
  <si>
    <t>50 km</t>
  </si>
  <si>
    <t>45 km</t>
  </si>
  <si>
    <t>30 km</t>
  </si>
  <si>
    <t>Stakliškių sen. Stakliškių k. Liepų g. (ST-10) (asfaltbetonio danga)</t>
  </si>
  <si>
    <t>135 m</t>
  </si>
  <si>
    <t>9 obj.</t>
  </si>
  <si>
    <t>x-520861 y- 6050528       x-520811 y-6050575         x-520850 y-6050622</t>
  </si>
  <si>
    <t>Lėšų rezervas nenumatytiems darbams</t>
  </si>
  <si>
    <t>-</t>
  </si>
  <si>
    <t xml:space="preserve">Paprūdžių k. Bokšto g. (BA-73), Išlaužo k. Maironio g. (IS-7), Dūmiškių k. Ąžuolų g. (NA-49), Prienų m. F. Vaitkaus g. (PR-2) automobilių stovėjimo aikštelė, Prienų m. Pramonės g. (PR-119)  šaligatvis, Jiezno m. P. Cvirkos g. (JI-27), Pakuonio k. Seniūnų g. (PA-8), Jiestrakio k. Kaštonų g. (SI-74, SI-52), Papilvio k. Jūrės kelias (VE-207), Purvininkų k. Lelijų g. (IS-61), Dvylikių k. Ryto g. (PA-42), Prienų m. Volungių g. (PR-93, PR-98), Stakliškių k. Žalioji g. (ST-9), Jiestrakio k. Jaunimo g. (SI-72), Mozūriškių k. Draugystės g. (VE-111) </t>
  </si>
  <si>
    <t xml:space="preserve"> Kelių priežiūros ir plėtros programos finansavimo lėšomis finansuojamų  vietinės reikšmės viešųjų ir vidaus kelių  tiesimo, taisymo (remonto), rekonstravimo, priežiūros, saugaus eismo sąlygų užtikrinimo, šių kelių inventorizavimo objektų sąrašas</t>
  </si>
  <si>
    <t>55 km</t>
  </si>
  <si>
    <t>33 km</t>
  </si>
  <si>
    <t>40 km</t>
  </si>
  <si>
    <t xml:space="preserve"> Viso einamiesiems tikslams:</t>
  </si>
  <si>
    <t>Jiezno sen. Jiezno m. J. Basanavičiaus g. (JI-34)</t>
  </si>
  <si>
    <t xml:space="preserve">Prienų m. Pramonės g. (PR-119) (šaligatvis) </t>
  </si>
  <si>
    <t xml:space="preserve">Viso turtui įsigyti </t>
  </si>
  <si>
    <t xml:space="preserve">PATVIRTINTA                                                    Prienų rajono savivaldybės tarybos                          
2021 m. kovo 25 d. sprendimu Nr. T3-82 </t>
  </si>
</sst>
</file>

<file path=xl/styles.xml><?xml version="1.0" encoding="utf-8"?>
<styleSheet xmlns="http://schemas.openxmlformats.org/spreadsheetml/2006/main">
  <numFmts count="3">
    <numFmt numFmtId="164" formatCode="0.0"/>
    <numFmt numFmtId="165" formatCode="#,##0.000"/>
    <numFmt numFmtId="166" formatCode="0.000"/>
  </numFmts>
  <fonts count="12">
    <font>
      <sz val="11"/>
      <color theme="1"/>
      <name val="Calibri"/>
      <family val="2"/>
      <charset val="186"/>
      <scheme val="minor"/>
    </font>
    <font>
      <i/>
      <sz val="10"/>
      <name val="Times New Roman"/>
      <family val="1"/>
      <charset val="186"/>
    </font>
    <font>
      <sz val="10"/>
      <name val="Times New Roman"/>
      <family val="1"/>
      <charset val="186"/>
    </font>
    <font>
      <b/>
      <i/>
      <sz val="12"/>
      <name val="Times New Roman"/>
      <family val="1"/>
      <charset val="186"/>
    </font>
    <font>
      <sz val="11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0"/>
      <name val="Times New Roman"/>
      <family val="1"/>
    </font>
    <font>
      <sz val="10"/>
      <name val="Times New Roman"/>
      <family val="1"/>
    </font>
    <font>
      <u/>
      <sz val="10"/>
      <name val="Times New Roman"/>
      <family val="1"/>
      <charset val="186"/>
    </font>
    <font>
      <sz val="10"/>
      <name val="Calibri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66">
    <xf numFmtId="0" fontId="0" fillId="0" borderId="0" xfId="0"/>
    <xf numFmtId="0" fontId="2" fillId="2" borderId="5" xfId="0" applyFont="1" applyFill="1" applyBorder="1" applyAlignment="1">
      <alignment horizontal="justify" vertical="center" wrapText="1"/>
    </xf>
    <xf numFmtId="0" fontId="2" fillId="2" borderId="0" xfId="0" applyFont="1" applyFill="1" applyAlignment="1">
      <alignment horizontal="left" wrapText="1"/>
    </xf>
    <xf numFmtId="165" fontId="1" fillId="2" borderId="8" xfId="0" applyNumberFormat="1" applyFont="1" applyFill="1" applyBorder="1" applyAlignment="1">
      <alignment horizontal="center" vertical="center" wrapText="1"/>
    </xf>
    <xf numFmtId="165" fontId="7" fillId="2" borderId="8" xfId="0" applyNumberFormat="1" applyFont="1" applyFill="1" applyBorder="1" applyAlignment="1">
      <alignment horizontal="center" vertical="center" wrapText="1"/>
    </xf>
    <xf numFmtId="165" fontId="8" fillId="2" borderId="8" xfId="0" applyNumberFormat="1" applyFont="1" applyFill="1" applyBorder="1" applyAlignment="1">
      <alignment horizontal="right" wrapText="1"/>
    </xf>
    <xf numFmtId="165" fontId="9" fillId="2" borderId="12" xfId="0" applyNumberFormat="1" applyFont="1" applyFill="1" applyBorder="1" applyAlignment="1">
      <alignment horizontal="right" wrapText="1"/>
    </xf>
    <xf numFmtId="165" fontId="8" fillId="2" borderId="3" xfId="0" applyNumberFormat="1" applyFont="1" applyFill="1" applyBorder="1" applyAlignment="1">
      <alignment horizontal="right" wrapText="1"/>
    </xf>
    <xf numFmtId="165" fontId="9" fillId="2" borderId="13" xfId="0" applyNumberFormat="1" applyFont="1" applyFill="1" applyBorder="1" applyAlignment="1">
      <alignment horizontal="right" wrapText="1"/>
    </xf>
    <xf numFmtId="165" fontId="7" fillId="2" borderId="8" xfId="0" applyNumberFormat="1" applyFont="1" applyFill="1" applyBorder="1" applyAlignment="1">
      <alignment horizontal="center" wrapText="1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wrapText="1"/>
    </xf>
    <xf numFmtId="0" fontId="4" fillId="2" borderId="0" xfId="0" applyFont="1" applyFill="1" applyAlignment="1"/>
    <xf numFmtId="0" fontId="7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2" fillId="2" borderId="33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1" fontId="2" fillId="2" borderId="26" xfId="0" applyNumberFormat="1" applyFont="1" applyFill="1" applyBorder="1" applyAlignment="1">
      <alignment horizontal="center" vertical="center"/>
    </xf>
    <xf numFmtId="165" fontId="2" fillId="2" borderId="0" xfId="0" applyNumberFormat="1" applyFont="1" applyFill="1" applyAlignment="1">
      <alignment wrapText="1"/>
    </xf>
    <xf numFmtId="0" fontId="2" fillId="2" borderId="0" xfId="0" applyFont="1" applyFill="1" applyAlignment="1">
      <alignment vertical="top" wrapText="1"/>
    </xf>
    <xf numFmtId="0" fontId="2" fillId="2" borderId="0" xfId="0" applyFont="1" applyFill="1" applyAlignment="1">
      <alignment wrapText="1"/>
    </xf>
    <xf numFmtId="166" fontId="2" fillId="2" borderId="0" xfId="0" applyNumberFormat="1" applyFont="1" applyFill="1" applyAlignment="1">
      <alignment wrapText="1"/>
    </xf>
    <xf numFmtId="0" fontId="2" fillId="2" borderId="0" xfId="0" applyFont="1" applyFill="1" applyAlignment="1">
      <alignment vertical="center" wrapText="1"/>
    </xf>
    <xf numFmtId="164" fontId="2" fillId="2" borderId="0" xfId="0" applyNumberFormat="1" applyFont="1" applyFill="1" applyAlignment="1">
      <alignment wrapText="1"/>
    </xf>
    <xf numFmtId="164" fontId="2" fillId="2" borderId="0" xfId="0" applyNumberFormat="1" applyFont="1" applyFill="1"/>
    <xf numFmtId="165" fontId="2" fillId="2" borderId="7" xfId="0" applyNumberFormat="1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left" vertical="center" wrapText="1"/>
    </xf>
    <xf numFmtId="0" fontId="2" fillId="2" borderId="20" xfId="0" applyFont="1" applyFill="1" applyBorder="1" applyAlignment="1">
      <alignment horizontal="center" vertical="center" wrapText="1"/>
    </xf>
    <xf numFmtId="2" fontId="2" fillId="2" borderId="6" xfId="0" applyNumberFormat="1" applyFont="1" applyFill="1" applyBorder="1" applyAlignment="1">
      <alignment horizontal="center" vertical="center" wrapText="1"/>
    </xf>
    <xf numFmtId="164" fontId="2" fillId="2" borderId="5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justify" vertical="center" wrapText="1"/>
    </xf>
    <xf numFmtId="164" fontId="2" fillId="2" borderId="2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wrapText="1"/>
    </xf>
    <xf numFmtId="0" fontId="2" fillId="0" borderId="0" xfId="0" applyFont="1" applyFill="1" applyAlignment="1">
      <alignment horizontal="left" wrapText="1"/>
    </xf>
    <xf numFmtId="0" fontId="2" fillId="2" borderId="0" xfId="0" applyFont="1" applyFill="1" applyAlignment="1">
      <alignment horizontal="left" vertical="top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2" fontId="2" fillId="2" borderId="5" xfId="0" applyNumberFormat="1" applyFont="1" applyFill="1" applyBorder="1" applyAlignment="1">
      <alignment horizontal="center" vertical="center" wrapText="1"/>
    </xf>
    <xf numFmtId="165" fontId="2" fillId="2" borderId="8" xfId="0" applyNumberFormat="1" applyFont="1" applyFill="1" applyBorder="1" applyAlignment="1">
      <alignment horizontal="center" vertical="center" wrapText="1"/>
    </xf>
    <xf numFmtId="165" fontId="7" fillId="2" borderId="7" xfId="0" applyNumberFormat="1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vertical="top" wrapText="1"/>
    </xf>
    <xf numFmtId="0" fontId="2" fillId="2" borderId="0" xfId="0" applyFont="1" applyFill="1" applyBorder="1" applyAlignment="1">
      <alignment horizontal="left" vertical="top" wrapText="1"/>
    </xf>
    <xf numFmtId="0" fontId="2" fillId="2" borderId="6" xfId="0" applyFont="1" applyFill="1" applyBorder="1" applyAlignment="1">
      <alignment wrapText="1"/>
    </xf>
    <xf numFmtId="0" fontId="2" fillId="2" borderId="0" xfId="0" applyFont="1" applyFill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165" fontId="2" fillId="2" borderId="5" xfId="0" applyNumberFormat="1" applyFont="1" applyFill="1" applyBorder="1" applyAlignment="1">
      <alignment horizontal="center" vertical="center" wrapText="1"/>
    </xf>
    <xf numFmtId="0" fontId="5" fillId="0" borderId="5" xfId="0" applyFont="1" applyBorder="1" applyAlignment="1">
      <alignment wrapText="1"/>
    </xf>
    <xf numFmtId="0" fontId="2" fillId="2" borderId="5" xfId="0" applyFont="1" applyFill="1" applyBorder="1" applyAlignment="1">
      <alignment horizontal="center" vertical="center" wrapText="1"/>
    </xf>
    <xf numFmtId="165" fontId="2" fillId="2" borderId="7" xfId="0" applyNumberFormat="1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0" borderId="19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justify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  <xf numFmtId="165" fontId="2" fillId="0" borderId="7" xfId="0" applyNumberFormat="1" applyFont="1" applyFill="1" applyBorder="1" applyAlignment="1">
      <alignment horizontal="center" vertical="center" wrapText="1"/>
    </xf>
    <xf numFmtId="2" fontId="2" fillId="0" borderId="6" xfId="0" applyNumberFormat="1" applyFont="1" applyFill="1" applyBorder="1" applyAlignment="1">
      <alignment horizontal="center" vertical="center" wrapText="1"/>
    </xf>
    <xf numFmtId="16" fontId="2" fillId="0" borderId="5" xfId="0" applyNumberFormat="1" applyFont="1" applyFill="1" applyBorder="1" applyAlignment="1">
      <alignment horizontal="center" vertical="center" wrapText="1"/>
    </xf>
    <xf numFmtId="164" fontId="2" fillId="0" borderId="5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wrapText="1"/>
    </xf>
    <xf numFmtId="2" fontId="2" fillId="0" borderId="5" xfId="0" applyNumberFormat="1" applyFont="1" applyFill="1" applyBorder="1" applyAlignment="1">
      <alignment horizontal="center" vertical="center" wrapText="1"/>
    </xf>
    <xf numFmtId="165" fontId="2" fillId="0" borderId="5" xfId="0" applyNumberFormat="1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43" xfId="0" applyFont="1" applyFill="1" applyBorder="1" applyAlignment="1">
      <alignment horizontal="left" vertical="top" wrapText="1"/>
    </xf>
    <xf numFmtId="0" fontId="2" fillId="2" borderId="0" xfId="0" applyFont="1" applyFill="1" applyBorder="1" applyAlignment="1">
      <alignment horizontal="left" vertical="top" wrapText="1"/>
    </xf>
    <xf numFmtId="0" fontId="2" fillId="2" borderId="0" xfId="0" applyFont="1" applyFill="1" applyAlignment="1">
      <alignment horizontal="left" vertical="top" wrapText="1"/>
    </xf>
    <xf numFmtId="0" fontId="2" fillId="2" borderId="43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0" fontId="2" fillId="0" borderId="43" xfId="0" applyFont="1" applyFill="1" applyBorder="1" applyAlignment="1">
      <alignment horizontal="left" wrapText="1"/>
    </xf>
    <xf numFmtId="0" fontId="2" fillId="0" borderId="0" xfId="0" applyFont="1" applyFill="1" applyAlignment="1">
      <alignment horizontal="left" wrapText="1"/>
    </xf>
    <xf numFmtId="0" fontId="2" fillId="0" borderId="45" xfId="0" applyFont="1" applyFill="1" applyBorder="1" applyAlignment="1">
      <alignment horizontal="left" wrapText="1"/>
    </xf>
    <xf numFmtId="0" fontId="2" fillId="2" borderId="45" xfId="0" applyFont="1" applyFill="1" applyBorder="1" applyAlignment="1">
      <alignment horizontal="left" wrapText="1"/>
    </xf>
    <xf numFmtId="0" fontId="2" fillId="2" borderId="0" xfId="0" applyFont="1" applyFill="1" applyAlignment="1">
      <alignment horizontal="left" wrapText="1"/>
    </xf>
    <xf numFmtId="0" fontId="7" fillId="2" borderId="9" xfId="0" applyFont="1" applyFill="1" applyBorder="1" applyAlignment="1">
      <alignment horizontal="right" vertical="center" wrapText="1"/>
    </xf>
    <xf numFmtId="0" fontId="7" fillId="2" borderId="10" xfId="0" applyFont="1" applyFill="1" applyBorder="1" applyAlignment="1">
      <alignment horizontal="right" vertical="center" wrapText="1"/>
    </xf>
    <xf numFmtId="0" fontId="7" fillId="2" borderId="11" xfId="0" applyFont="1" applyFill="1" applyBorder="1" applyAlignment="1">
      <alignment horizontal="right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right" vertical="center" wrapText="1"/>
    </xf>
    <xf numFmtId="0" fontId="1" fillId="2" borderId="10" xfId="0" applyFont="1" applyFill="1" applyBorder="1" applyAlignment="1">
      <alignment horizontal="right" vertical="center" wrapText="1"/>
    </xf>
    <xf numFmtId="0" fontId="1" fillId="2" borderId="11" xfId="0" applyFont="1" applyFill="1" applyBorder="1" applyAlignment="1">
      <alignment horizontal="right" vertical="center" wrapText="1"/>
    </xf>
    <xf numFmtId="0" fontId="2" fillId="2" borderId="38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top" wrapText="1"/>
    </xf>
    <xf numFmtId="0" fontId="10" fillId="2" borderId="0" xfId="0" applyFont="1" applyFill="1" applyAlignment="1">
      <alignment horizontal="center" wrapText="1"/>
    </xf>
    <xf numFmtId="0" fontId="9" fillId="2" borderId="14" xfId="0" applyFont="1" applyFill="1" applyBorder="1" applyAlignment="1">
      <alignment horizontal="right" vertical="center" wrapText="1"/>
    </xf>
    <xf numFmtId="0" fontId="9" fillId="2" borderId="15" xfId="0" applyFont="1" applyFill="1" applyBorder="1" applyAlignment="1">
      <alignment horizontal="right" vertical="center" wrapText="1"/>
    </xf>
    <xf numFmtId="0" fontId="9" fillId="2" borderId="34" xfId="0" applyFont="1" applyFill="1" applyBorder="1" applyAlignment="1">
      <alignment horizontal="right" vertical="center" wrapText="1"/>
    </xf>
    <xf numFmtId="49" fontId="9" fillId="2" borderId="14" xfId="0" applyNumberFormat="1" applyFont="1" applyFill="1" applyBorder="1" applyAlignment="1">
      <alignment horizontal="right" vertical="center" wrapText="1"/>
    </xf>
    <xf numFmtId="49" fontId="9" fillId="2" borderId="15" xfId="0" applyNumberFormat="1" applyFont="1" applyFill="1" applyBorder="1" applyAlignment="1">
      <alignment horizontal="right" vertical="center" wrapText="1"/>
    </xf>
    <xf numFmtId="49" fontId="9" fillId="2" borderId="34" xfId="0" applyNumberFormat="1" applyFont="1" applyFill="1" applyBorder="1" applyAlignment="1">
      <alignment horizontal="right" vertical="center" wrapText="1"/>
    </xf>
    <xf numFmtId="0" fontId="8" fillId="2" borderId="16" xfId="0" applyFont="1" applyFill="1" applyBorder="1" applyAlignment="1">
      <alignment horizontal="right" vertical="center" wrapText="1"/>
    </xf>
    <xf numFmtId="0" fontId="8" fillId="2" borderId="10" xfId="0" applyFont="1" applyFill="1" applyBorder="1" applyAlignment="1">
      <alignment horizontal="right" vertical="center" wrapText="1"/>
    </xf>
    <xf numFmtId="0" fontId="8" fillId="2" borderId="11" xfId="0" applyFont="1" applyFill="1" applyBorder="1" applyAlignment="1">
      <alignment horizontal="right" vertical="center" wrapText="1"/>
    </xf>
    <xf numFmtId="164" fontId="2" fillId="2" borderId="10" xfId="0" applyNumberFormat="1" applyFont="1" applyFill="1" applyBorder="1" applyAlignment="1">
      <alignment horizontal="center" vertical="center" wrapText="1"/>
    </xf>
    <xf numFmtId="49" fontId="9" fillId="2" borderId="40" xfId="0" applyNumberFormat="1" applyFont="1" applyFill="1" applyBorder="1" applyAlignment="1">
      <alignment horizontal="right" vertical="center" wrapText="1"/>
    </xf>
    <xf numFmtId="49" fontId="9" fillId="2" borderId="41" xfId="0" applyNumberFormat="1" applyFont="1" applyFill="1" applyBorder="1" applyAlignment="1">
      <alignment horizontal="right" vertical="center" wrapText="1"/>
    </xf>
    <xf numFmtId="49" fontId="9" fillId="2" borderId="42" xfId="0" applyNumberFormat="1" applyFont="1" applyFill="1" applyBorder="1" applyAlignment="1">
      <alignment horizontal="right" vertical="center" wrapText="1"/>
    </xf>
    <xf numFmtId="0" fontId="8" fillId="2" borderId="17" xfId="0" applyFont="1" applyFill="1" applyBorder="1" applyAlignment="1">
      <alignment horizontal="right" vertical="center" wrapText="1"/>
    </xf>
    <xf numFmtId="0" fontId="8" fillId="2" borderId="18" xfId="0" applyFont="1" applyFill="1" applyBorder="1" applyAlignment="1">
      <alignment horizontal="right" vertical="center" wrapText="1"/>
    </xf>
    <xf numFmtId="0" fontId="8" fillId="2" borderId="35" xfId="0" applyFont="1" applyFill="1" applyBorder="1" applyAlignment="1">
      <alignment horizontal="right" vertical="center" wrapText="1"/>
    </xf>
    <xf numFmtId="0" fontId="2" fillId="2" borderId="0" xfId="0" applyFont="1" applyFill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49" fontId="1" fillId="2" borderId="16" xfId="0" applyNumberFormat="1" applyFont="1" applyFill="1" applyBorder="1" applyAlignment="1">
      <alignment horizontal="center" vertical="center" wrapText="1"/>
    </xf>
    <xf numFmtId="49" fontId="1" fillId="2" borderId="11" xfId="0" applyNumberFormat="1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right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right" vertical="center" wrapText="1"/>
    </xf>
    <xf numFmtId="0" fontId="7" fillId="2" borderId="16" xfId="0" applyFont="1" applyFill="1" applyBorder="1" applyAlignment="1">
      <alignment horizontal="right" vertical="center" wrapText="1"/>
    </xf>
    <xf numFmtId="0" fontId="3" fillId="2" borderId="21" xfId="0" applyFont="1" applyFill="1" applyBorder="1" applyAlignment="1">
      <alignment horizontal="center" wrapText="1"/>
    </xf>
    <xf numFmtId="0" fontId="3" fillId="2" borderId="22" xfId="0" applyFont="1" applyFill="1" applyBorder="1" applyAlignment="1">
      <alignment horizontal="center" wrapText="1"/>
    </xf>
    <xf numFmtId="0" fontId="3" fillId="2" borderId="23" xfId="0" applyFont="1" applyFill="1" applyBorder="1" applyAlignment="1">
      <alignment horizontal="center" wrapText="1"/>
    </xf>
    <xf numFmtId="0" fontId="7" fillId="2" borderId="17" xfId="0" applyFont="1" applyFill="1" applyBorder="1" applyAlignment="1">
      <alignment horizontal="center" wrapText="1"/>
    </xf>
    <xf numFmtId="0" fontId="7" fillId="2" borderId="18" xfId="0" applyFont="1" applyFill="1" applyBorder="1" applyAlignment="1">
      <alignment horizontal="center" wrapText="1"/>
    </xf>
    <xf numFmtId="0" fontId="7" fillId="2" borderId="30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vertical="center" wrapText="1"/>
    </xf>
    <xf numFmtId="0" fontId="2" fillId="2" borderId="27" xfId="0" applyFont="1" applyFill="1" applyBorder="1" applyAlignment="1">
      <alignment vertical="center" wrapText="1"/>
    </xf>
    <xf numFmtId="0" fontId="3" fillId="2" borderId="21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left" vertical="center" wrapText="1"/>
    </xf>
    <xf numFmtId="2" fontId="2" fillId="2" borderId="37" xfId="0" applyNumberFormat="1" applyFont="1" applyFill="1" applyBorder="1" applyAlignment="1">
      <alignment horizontal="center" vertical="center" wrapText="1"/>
    </xf>
    <xf numFmtId="2" fontId="2" fillId="2" borderId="6" xfId="0" applyNumberFormat="1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right" vertical="center" wrapText="1"/>
    </xf>
    <xf numFmtId="0" fontId="2" fillId="2" borderId="44" xfId="0" applyFont="1" applyFill="1" applyBorder="1" applyAlignment="1">
      <alignment horizontal="right" vertical="center" wrapText="1"/>
    </xf>
    <xf numFmtId="0" fontId="2" fillId="2" borderId="39" xfId="0" applyFont="1" applyFill="1" applyBorder="1" applyAlignment="1">
      <alignment horizontal="right" vertical="center" wrapText="1"/>
    </xf>
    <xf numFmtId="0" fontId="1" fillId="2" borderId="9" xfId="0" applyFont="1" applyFill="1" applyBorder="1" applyAlignment="1">
      <alignment horizontal="right" vertical="center" wrapText="1"/>
    </xf>
    <xf numFmtId="0" fontId="1" fillId="2" borderId="31" xfId="0" applyFont="1" applyFill="1" applyBorder="1" applyAlignment="1">
      <alignment horizontal="right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 vertical="top" wrapText="1"/>
    </xf>
    <xf numFmtId="165" fontId="2" fillId="2" borderId="12" xfId="0" applyNumberFormat="1" applyFont="1" applyFill="1" applyBorder="1" applyAlignment="1">
      <alignment horizontal="center" vertical="center" wrapText="1"/>
    </xf>
    <xf numFmtId="165" fontId="2" fillId="2" borderId="7" xfId="0" applyNumberFormat="1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wrapText="1"/>
    </xf>
    <xf numFmtId="0" fontId="7" fillId="2" borderId="10" xfId="0" applyFont="1" applyFill="1" applyBorder="1" applyAlignment="1">
      <alignment horizontal="center" wrapText="1"/>
    </xf>
    <xf numFmtId="0" fontId="7" fillId="2" borderId="36" xfId="0" applyFont="1" applyFill="1" applyBorder="1" applyAlignment="1">
      <alignment horizontal="center" wrapText="1"/>
    </xf>
    <xf numFmtId="0" fontId="6" fillId="2" borderId="0" xfId="0" applyFont="1" applyFill="1" applyAlignment="1">
      <alignment horizontal="center" wrapText="1"/>
    </xf>
    <xf numFmtId="0" fontId="6" fillId="2" borderId="0" xfId="0" applyFont="1" applyFill="1" applyAlignment="1">
      <alignment horizontal="center"/>
    </xf>
    <xf numFmtId="164" fontId="2" fillId="2" borderId="3" xfId="0" applyNumberFormat="1" applyFont="1" applyFill="1" applyBorder="1" applyAlignment="1">
      <alignment horizontal="center" vertical="center" wrapText="1"/>
    </xf>
    <xf numFmtId="164" fontId="2" fillId="2" borderId="29" xfId="0" applyNumberFormat="1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96"/>
  <sheetViews>
    <sheetView tabSelected="1" zoomScaleNormal="100" workbookViewId="0">
      <selection activeCell="E2" sqref="E2:H4"/>
    </sheetView>
  </sheetViews>
  <sheetFormatPr defaultColWidth="8.85546875" defaultRowHeight="5.65" customHeight="1"/>
  <cols>
    <col min="1" max="1" width="3.7109375" style="10" customWidth="1"/>
    <col min="2" max="2" width="31" style="10" customWidth="1"/>
    <col min="3" max="3" width="15.85546875" style="11" customWidth="1"/>
    <col min="4" max="5" width="17.85546875" style="11" customWidth="1"/>
    <col min="6" max="6" width="7.7109375" style="11" customWidth="1"/>
    <col min="7" max="7" width="8" style="11" customWidth="1"/>
    <col min="8" max="8" width="10.7109375" style="29" customWidth="1"/>
    <col min="9" max="9" width="10.140625" style="13" bestFit="1" customWidth="1"/>
    <col min="10" max="10" width="8.85546875" style="13"/>
    <col min="11" max="11" width="13.140625" style="13" bestFit="1" customWidth="1"/>
    <col min="12" max="16384" width="8.85546875" style="13"/>
  </cols>
  <sheetData>
    <row r="1" spans="1:14" ht="6.75" customHeight="1">
      <c r="H1" s="12"/>
    </row>
    <row r="2" spans="1:14" ht="28.35" customHeight="1">
      <c r="A2" s="155" t="s">
        <v>63</v>
      </c>
      <c r="B2" s="155"/>
      <c r="C2" s="14"/>
      <c r="D2" s="14"/>
      <c r="E2" s="155" t="s">
        <v>122</v>
      </c>
      <c r="F2" s="155"/>
      <c r="G2" s="155"/>
      <c r="H2" s="155"/>
    </row>
    <row r="3" spans="1:14" ht="22.5" customHeight="1">
      <c r="A3" s="155"/>
      <c r="B3" s="155"/>
      <c r="C3" s="15"/>
      <c r="D3" s="15"/>
      <c r="E3" s="155"/>
      <c r="F3" s="155"/>
      <c r="G3" s="155"/>
      <c r="H3" s="155"/>
    </row>
    <row r="4" spans="1:14" ht="30" customHeight="1">
      <c r="A4" s="155"/>
      <c r="B4" s="155"/>
      <c r="C4" s="15"/>
      <c r="D4" s="15"/>
      <c r="E4" s="155"/>
      <c r="F4" s="155"/>
      <c r="G4" s="155"/>
      <c r="H4" s="155"/>
    </row>
    <row r="5" spans="1:14" ht="15" customHeight="1">
      <c r="A5" s="14"/>
      <c r="B5" s="14"/>
      <c r="C5" s="15"/>
      <c r="D5" s="15"/>
      <c r="E5" s="15"/>
      <c r="F5" s="15"/>
      <c r="G5" s="15"/>
      <c r="H5" s="15"/>
    </row>
    <row r="6" spans="1:14" ht="14.25">
      <c r="A6" s="162" t="s">
        <v>8</v>
      </c>
      <c r="B6" s="162"/>
      <c r="C6" s="162"/>
      <c r="D6" s="162"/>
      <c r="E6" s="162"/>
      <c r="F6" s="162"/>
      <c r="G6" s="162"/>
      <c r="H6" s="162"/>
    </row>
    <row r="7" spans="1:14" ht="48.4" customHeight="1">
      <c r="A7" s="161" t="s">
        <v>114</v>
      </c>
      <c r="B7" s="161"/>
      <c r="C7" s="161"/>
      <c r="D7" s="161"/>
      <c r="E7" s="161"/>
      <c r="F7" s="161"/>
      <c r="G7" s="161"/>
      <c r="H7" s="161"/>
      <c r="L7" s="25"/>
    </row>
    <row r="8" spans="1:14" ht="14.25">
      <c r="A8" s="162" t="s">
        <v>64</v>
      </c>
      <c r="B8" s="162"/>
      <c r="C8" s="162"/>
      <c r="D8" s="162"/>
      <c r="E8" s="162"/>
      <c r="F8" s="162"/>
      <c r="G8" s="162"/>
      <c r="H8" s="162"/>
    </row>
    <row r="9" spans="1:14" ht="8.65" customHeight="1" thickBot="1">
      <c r="A9" s="16"/>
      <c r="B9" s="16"/>
      <c r="C9" s="17"/>
      <c r="D9" s="17"/>
      <c r="E9" s="17"/>
      <c r="F9" s="17"/>
      <c r="G9" s="17"/>
      <c r="H9" s="18"/>
    </row>
    <row r="10" spans="1:14" ht="16.149999999999999" customHeight="1">
      <c r="A10" s="136" t="s">
        <v>0</v>
      </c>
      <c r="B10" s="141" t="s">
        <v>22</v>
      </c>
      <c r="C10" s="141" t="s">
        <v>4</v>
      </c>
      <c r="D10" s="141" t="s">
        <v>38</v>
      </c>
      <c r="E10" s="165" t="s">
        <v>12</v>
      </c>
      <c r="F10" s="165"/>
      <c r="G10" s="165"/>
      <c r="H10" s="163" t="s">
        <v>5</v>
      </c>
    </row>
    <row r="11" spans="1:14" ht="46.5" customHeight="1" thickBot="1">
      <c r="A11" s="137"/>
      <c r="B11" s="142"/>
      <c r="C11" s="142"/>
      <c r="D11" s="142"/>
      <c r="E11" s="19" t="s">
        <v>16</v>
      </c>
      <c r="F11" s="19" t="s">
        <v>13</v>
      </c>
      <c r="G11" s="19" t="s">
        <v>14</v>
      </c>
      <c r="H11" s="164"/>
    </row>
    <row r="12" spans="1:14" ht="13.5" thickBot="1">
      <c r="A12" s="20">
        <v>1</v>
      </c>
      <c r="B12" s="21">
        <v>2</v>
      </c>
      <c r="C12" s="21">
        <v>3</v>
      </c>
      <c r="D12" s="21">
        <v>4</v>
      </c>
      <c r="E12" s="21">
        <v>5</v>
      </c>
      <c r="F12" s="21">
        <v>6</v>
      </c>
      <c r="G12" s="21">
        <v>7</v>
      </c>
      <c r="H12" s="22">
        <v>8</v>
      </c>
    </row>
    <row r="13" spans="1:14" ht="17.25" customHeight="1" thickBot="1">
      <c r="A13" s="138" t="s">
        <v>7</v>
      </c>
      <c r="B13" s="139"/>
      <c r="C13" s="139"/>
      <c r="D13" s="139"/>
      <c r="E13" s="139"/>
      <c r="F13" s="139"/>
      <c r="G13" s="139"/>
      <c r="H13" s="140"/>
    </row>
    <row r="14" spans="1:14" s="41" customFormat="1" ht="51">
      <c r="A14" s="67">
        <v>1</v>
      </c>
      <c r="B14" s="68" t="s">
        <v>41</v>
      </c>
      <c r="C14" s="69" t="s">
        <v>10</v>
      </c>
      <c r="D14" s="69">
        <v>245.8</v>
      </c>
      <c r="E14" s="70" t="s">
        <v>50</v>
      </c>
      <c r="F14" s="71">
        <v>642</v>
      </c>
      <c r="G14" s="70" t="s">
        <v>48</v>
      </c>
      <c r="H14" s="72">
        <v>27</v>
      </c>
      <c r="I14" s="85"/>
      <c r="J14" s="86"/>
      <c r="K14" s="86"/>
    </row>
    <row r="15" spans="1:14" s="41" customFormat="1" ht="25.5">
      <c r="A15" s="43">
        <v>2</v>
      </c>
      <c r="B15" s="1" t="s">
        <v>42</v>
      </c>
      <c r="C15" s="45" t="s">
        <v>10</v>
      </c>
      <c r="D15" s="36">
        <v>145.19999999999999</v>
      </c>
      <c r="E15" s="44" t="s">
        <v>51</v>
      </c>
      <c r="F15" s="44">
        <v>187</v>
      </c>
      <c r="G15" s="37">
        <v>5</v>
      </c>
      <c r="H15" s="30">
        <v>50</v>
      </c>
      <c r="I15" s="2"/>
      <c r="J15" s="2"/>
      <c r="K15" s="2"/>
      <c r="L15" s="2"/>
      <c r="M15" s="2"/>
      <c r="N15" s="2"/>
    </row>
    <row r="16" spans="1:14" s="41" customFormat="1" ht="38.25">
      <c r="A16" s="43">
        <v>3</v>
      </c>
      <c r="B16" s="1" t="s">
        <v>46</v>
      </c>
      <c r="C16" s="45" t="s">
        <v>10</v>
      </c>
      <c r="D16" s="36">
        <v>1002.1</v>
      </c>
      <c r="E16" s="44" t="s">
        <v>52</v>
      </c>
      <c r="F16" s="44">
        <v>1662</v>
      </c>
      <c r="G16" s="44" t="s">
        <v>48</v>
      </c>
      <c r="H16" s="30">
        <v>150</v>
      </c>
      <c r="I16" s="80"/>
      <c r="J16" s="82"/>
      <c r="K16" s="82"/>
      <c r="L16" s="82"/>
      <c r="M16" s="2"/>
      <c r="N16" s="2"/>
    </row>
    <row r="17" spans="1:15" s="2" customFormat="1" ht="30" customHeight="1">
      <c r="A17" s="43">
        <v>4</v>
      </c>
      <c r="B17" s="38" t="s">
        <v>43</v>
      </c>
      <c r="C17" s="45" t="s">
        <v>10</v>
      </c>
      <c r="D17" s="36">
        <v>157.30000000000001</v>
      </c>
      <c r="E17" s="44" t="s">
        <v>53</v>
      </c>
      <c r="F17" s="35">
        <v>345</v>
      </c>
      <c r="G17" s="39">
        <v>4</v>
      </c>
      <c r="H17" s="30">
        <v>50</v>
      </c>
    </row>
    <row r="18" spans="1:15" s="41" customFormat="1" ht="25.5">
      <c r="A18" s="43">
        <v>5</v>
      </c>
      <c r="B18" s="1" t="s">
        <v>119</v>
      </c>
      <c r="C18" s="45" t="s">
        <v>10</v>
      </c>
      <c r="D18" s="36">
        <v>128.80000000000001</v>
      </c>
      <c r="E18" s="44" t="s">
        <v>54</v>
      </c>
      <c r="F18" s="44">
        <v>241</v>
      </c>
      <c r="G18" s="44" t="s">
        <v>49</v>
      </c>
      <c r="H18" s="30">
        <v>8</v>
      </c>
      <c r="I18" s="2"/>
      <c r="J18" s="2"/>
      <c r="K18" s="2"/>
      <c r="L18" s="2"/>
      <c r="M18" s="2"/>
      <c r="N18" s="2"/>
    </row>
    <row r="19" spans="1:15" s="41" customFormat="1" ht="30" customHeight="1">
      <c r="A19" s="67">
        <v>6</v>
      </c>
      <c r="B19" s="68" t="s">
        <v>44</v>
      </c>
      <c r="C19" s="69" t="s">
        <v>10</v>
      </c>
      <c r="D19" s="73">
        <v>141.5</v>
      </c>
      <c r="E19" s="70" t="s">
        <v>55</v>
      </c>
      <c r="F19" s="70">
        <v>250</v>
      </c>
      <c r="G19" s="74" t="s">
        <v>47</v>
      </c>
      <c r="H19" s="72">
        <v>50</v>
      </c>
      <c r="I19" s="85"/>
      <c r="J19" s="86"/>
      <c r="K19" s="86"/>
      <c r="L19" s="86"/>
    </row>
    <row r="20" spans="1:15" s="41" customFormat="1" ht="30" customHeight="1">
      <c r="A20" s="67">
        <v>7</v>
      </c>
      <c r="B20" s="68" t="s">
        <v>45</v>
      </c>
      <c r="C20" s="69" t="s">
        <v>10</v>
      </c>
      <c r="D20" s="73">
        <v>302</v>
      </c>
      <c r="E20" s="70" t="s">
        <v>56</v>
      </c>
      <c r="F20" s="70">
        <v>595</v>
      </c>
      <c r="G20" s="75">
        <v>5</v>
      </c>
      <c r="H20" s="72">
        <v>120</v>
      </c>
      <c r="I20" s="85"/>
      <c r="J20" s="86"/>
      <c r="K20" s="86"/>
    </row>
    <row r="21" spans="1:15" s="2" customFormat="1" ht="27" customHeight="1">
      <c r="A21" s="56">
        <v>8</v>
      </c>
      <c r="B21" s="59" t="s">
        <v>120</v>
      </c>
      <c r="C21" s="57" t="s">
        <v>10</v>
      </c>
      <c r="D21" s="48">
        <v>70</v>
      </c>
      <c r="E21" s="63" t="s">
        <v>95</v>
      </c>
      <c r="F21" s="56">
        <v>222</v>
      </c>
      <c r="G21" s="37">
        <v>1.5</v>
      </c>
      <c r="H21" s="58">
        <v>65</v>
      </c>
      <c r="I21" s="88"/>
      <c r="J21" s="89"/>
      <c r="K21" s="89"/>
    </row>
    <row r="22" spans="1:15" s="2" customFormat="1" ht="12.75">
      <c r="A22" s="147" t="s">
        <v>37</v>
      </c>
      <c r="B22" s="148"/>
      <c r="C22" s="148"/>
      <c r="D22" s="148"/>
      <c r="E22" s="148"/>
      <c r="F22" s="148"/>
      <c r="G22" s="149"/>
      <c r="H22" s="58">
        <v>65</v>
      </c>
    </row>
    <row r="23" spans="1:15" s="41" customFormat="1" ht="30" customHeight="1">
      <c r="A23" s="70">
        <v>9</v>
      </c>
      <c r="B23" s="76" t="s">
        <v>92</v>
      </c>
      <c r="C23" s="69" t="s">
        <v>10</v>
      </c>
      <c r="D23" s="77">
        <v>250</v>
      </c>
      <c r="E23" s="70" t="s">
        <v>96</v>
      </c>
      <c r="F23" s="70">
        <v>707</v>
      </c>
      <c r="G23" s="75" t="s">
        <v>94</v>
      </c>
      <c r="H23" s="78">
        <v>100</v>
      </c>
      <c r="I23" s="87"/>
      <c r="J23" s="86"/>
      <c r="K23" s="86"/>
    </row>
    <row r="24" spans="1:15" s="2" customFormat="1" ht="110.25" customHeight="1">
      <c r="A24" s="97">
        <v>10</v>
      </c>
      <c r="B24" s="143" t="s">
        <v>34</v>
      </c>
      <c r="C24" s="101" t="s">
        <v>11</v>
      </c>
      <c r="D24" s="145">
        <v>79</v>
      </c>
      <c r="E24" s="101" t="s">
        <v>113</v>
      </c>
      <c r="F24" s="93" t="s">
        <v>40</v>
      </c>
      <c r="G24" s="93"/>
      <c r="H24" s="156">
        <v>79</v>
      </c>
    </row>
    <row r="25" spans="1:15" s="2" customFormat="1" ht="245.25" customHeight="1">
      <c r="A25" s="98"/>
      <c r="B25" s="144"/>
      <c r="C25" s="102"/>
      <c r="D25" s="146"/>
      <c r="E25" s="102"/>
      <c r="F25" s="93" t="s">
        <v>62</v>
      </c>
      <c r="G25" s="93"/>
      <c r="H25" s="157"/>
    </row>
    <row r="26" spans="1:15" s="2" customFormat="1" ht="39.75" customHeight="1">
      <c r="A26" s="43">
        <v>11</v>
      </c>
      <c r="B26" s="1" t="s">
        <v>93</v>
      </c>
      <c r="C26" s="45" t="s">
        <v>11</v>
      </c>
      <c r="D26" s="36">
        <v>1</v>
      </c>
      <c r="E26" s="44" t="s">
        <v>15</v>
      </c>
      <c r="F26" s="99" t="s">
        <v>109</v>
      </c>
      <c r="G26" s="100"/>
      <c r="H26" s="30">
        <v>1</v>
      </c>
      <c r="I26" s="80"/>
      <c r="J26" s="82"/>
      <c r="K26" s="82"/>
      <c r="L26" s="82"/>
      <c r="M26" s="82"/>
      <c r="N26" s="82"/>
    </row>
    <row r="27" spans="1:15" s="25" customFormat="1" ht="19.149999999999999" customHeight="1">
      <c r="A27" s="128" t="s">
        <v>121</v>
      </c>
      <c r="B27" s="128"/>
      <c r="C27" s="128"/>
      <c r="D27" s="128"/>
      <c r="E27" s="128"/>
      <c r="F27" s="128"/>
      <c r="G27" s="128"/>
      <c r="H27" s="9">
        <f>SUM(H14:H26)-H22</f>
        <v>700</v>
      </c>
      <c r="I27" s="23"/>
      <c r="J27" s="24"/>
      <c r="K27" s="24"/>
      <c r="L27" s="24"/>
      <c r="M27" s="24"/>
      <c r="N27" s="24"/>
      <c r="O27" s="24"/>
    </row>
    <row r="28" spans="1:15" s="25" customFormat="1" ht="19.149999999999999" customHeight="1">
      <c r="A28" s="129" t="s">
        <v>35</v>
      </c>
      <c r="B28" s="91"/>
      <c r="C28" s="91"/>
      <c r="D28" s="91"/>
      <c r="E28" s="91"/>
      <c r="F28" s="91"/>
      <c r="G28" s="92"/>
      <c r="H28" s="9">
        <v>0</v>
      </c>
      <c r="I28" s="83"/>
      <c r="J28" s="84"/>
      <c r="K28" s="84"/>
      <c r="L28" s="84"/>
    </row>
    <row r="29" spans="1:15" s="25" customFormat="1" ht="19.149999999999999" customHeight="1" thickBot="1">
      <c r="A29" s="94" t="s">
        <v>21</v>
      </c>
      <c r="B29" s="95"/>
      <c r="C29" s="95"/>
      <c r="D29" s="95"/>
      <c r="E29" s="95"/>
      <c r="F29" s="95"/>
      <c r="G29" s="96"/>
      <c r="H29" s="3">
        <v>65</v>
      </c>
      <c r="I29" s="23"/>
    </row>
    <row r="30" spans="1:15" s="25" customFormat="1" ht="17.850000000000001" customHeight="1" thickBot="1">
      <c r="A30" s="130" t="s">
        <v>1</v>
      </c>
      <c r="B30" s="131"/>
      <c r="C30" s="131"/>
      <c r="D30" s="131"/>
      <c r="E30" s="131"/>
      <c r="F30" s="131"/>
      <c r="G30" s="131"/>
      <c r="H30" s="132"/>
    </row>
    <row r="31" spans="1:15" s="25" customFormat="1" ht="27.75" customHeight="1">
      <c r="A31" s="133" t="s">
        <v>58</v>
      </c>
      <c r="B31" s="134"/>
      <c r="C31" s="134"/>
      <c r="D31" s="134"/>
      <c r="E31" s="134"/>
      <c r="F31" s="134"/>
      <c r="G31" s="134"/>
      <c r="H31" s="135"/>
    </row>
    <row r="32" spans="1:15" s="40" customFormat="1" ht="29.25" customHeight="1">
      <c r="A32" s="43">
        <v>12</v>
      </c>
      <c r="B32" s="31" t="s">
        <v>23</v>
      </c>
      <c r="C32" s="99" t="s">
        <v>3</v>
      </c>
      <c r="D32" s="100"/>
      <c r="E32" s="44" t="s">
        <v>24</v>
      </c>
      <c r="F32" s="99" t="s">
        <v>65</v>
      </c>
      <c r="G32" s="100"/>
      <c r="H32" s="30">
        <v>59.664999999999999</v>
      </c>
      <c r="I32" s="25"/>
      <c r="J32" s="25"/>
      <c r="K32" s="25"/>
      <c r="L32" s="25"/>
      <c r="M32" s="25"/>
      <c r="N32" s="25"/>
    </row>
    <row r="33" spans="1:14" s="40" customFormat="1" ht="29.25" customHeight="1">
      <c r="A33" s="62">
        <v>13</v>
      </c>
      <c r="B33" s="31" t="s">
        <v>25</v>
      </c>
      <c r="C33" s="99" t="s">
        <v>3</v>
      </c>
      <c r="D33" s="100"/>
      <c r="E33" s="60" t="s">
        <v>24</v>
      </c>
      <c r="F33" s="99" t="s">
        <v>66</v>
      </c>
      <c r="G33" s="100"/>
      <c r="H33" s="61">
        <v>6.73</v>
      </c>
      <c r="I33" s="25"/>
      <c r="J33" s="25"/>
      <c r="K33" s="25"/>
      <c r="L33" s="25"/>
      <c r="M33" s="25"/>
      <c r="N33" s="25"/>
    </row>
    <row r="34" spans="1:14" s="40" customFormat="1" ht="29.25" customHeight="1">
      <c r="A34" s="62">
        <v>14</v>
      </c>
      <c r="B34" s="31" t="s">
        <v>26</v>
      </c>
      <c r="C34" s="99" t="s">
        <v>3</v>
      </c>
      <c r="D34" s="100"/>
      <c r="E34" s="60" t="s">
        <v>24</v>
      </c>
      <c r="F34" s="99" t="s">
        <v>67</v>
      </c>
      <c r="G34" s="100"/>
      <c r="H34" s="61">
        <v>6</v>
      </c>
      <c r="I34" s="25"/>
      <c r="J34" s="25"/>
      <c r="K34" s="25"/>
      <c r="L34" s="25"/>
      <c r="M34" s="25"/>
      <c r="N34" s="25"/>
    </row>
    <row r="35" spans="1:14" s="40" customFormat="1" ht="29.25" customHeight="1">
      <c r="A35" s="62">
        <v>15</v>
      </c>
      <c r="B35" s="31" t="s">
        <v>27</v>
      </c>
      <c r="C35" s="99" t="s">
        <v>3</v>
      </c>
      <c r="D35" s="100"/>
      <c r="E35" s="60" t="s">
        <v>24</v>
      </c>
      <c r="F35" s="99" t="s">
        <v>68</v>
      </c>
      <c r="G35" s="100"/>
      <c r="H35" s="61">
        <v>8.8490000000000002</v>
      </c>
      <c r="I35" s="25"/>
      <c r="J35" s="25"/>
      <c r="K35" s="25"/>
      <c r="L35" s="25"/>
      <c r="M35" s="25"/>
      <c r="N35" s="25"/>
    </row>
    <row r="36" spans="1:14" s="40" customFormat="1" ht="29.25" customHeight="1">
      <c r="A36" s="62">
        <v>16</v>
      </c>
      <c r="B36" s="31" t="s">
        <v>28</v>
      </c>
      <c r="C36" s="99" t="s">
        <v>3</v>
      </c>
      <c r="D36" s="100"/>
      <c r="E36" s="60" t="s">
        <v>24</v>
      </c>
      <c r="F36" s="99" t="s">
        <v>69</v>
      </c>
      <c r="G36" s="100"/>
      <c r="H36" s="61">
        <v>3.5030000000000001</v>
      </c>
      <c r="I36" s="25"/>
      <c r="J36" s="25"/>
      <c r="K36" s="25"/>
      <c r="L36" s="25"/>
      <c r="M36" s="25"/>
      <c r="N36" s="25"/>
    </row>
    <row r="37" spans="1:14" s="40" customFormat="1" ht="29.25" customHeight="1">
      <c r="A37" s="62">
        <v>17</v>
      </c>
      <c r="B37" s="31" t="s">
        <v>29</v>
      </c>
      <c r="C37" s="99" t="s">
        <v>3</v>
      </c>
      <c r="D37" s="100"/>
      <c r="E37" s="60" t="s">
        <v>24</v>
      </c>
      <c r="F37" s="99" t="s">
        <v>70</v>
      </c>
      <c r="G37" s="100"/>
      <c r="H37" s="61">
        <v>5.6260000000000003</v>
      </c>
      <c r="I37" s="25"/>
      <c r="J37" s="25"/>
      <c r="K37" s="25"/>
      <c r="L37" s="25"/>
      <c r="M37" s="25"/>
      <c r="N37" s="25"/>
    </row>
    <row r="38" spans="1:14" s="40" customFormat="1" ht="29.25" customHeight="1">
      <c r="A38" s="62">
        <v>18</v>
      </c>
      <c r="B38" s="31" t="s">
        <v>30</v>
      </c>
      <c r="C38" s="99" t="s">
        <v>3</v>
      </c>
      <c r="D38" s="100"/>
      <c r="E38" s="60" t="s">
        <v>24</v>
      </c>
      <c r="F38" s="99" t="s">
        <v>71</v>
      </c>
      <c r="G38" s="100"/>
      <c r="H38" s="61">
        <v>13.207000000000001</v>
      </c>
      <c r="I38" s="25"/>
      <c r="J38" s="25"/>
      <c r="K38" s="25"/>
      <c r="L38" s="25"/>
      <c r="M38" s="25"/>
      <c r="N38" s="25"/>
    </row>
    <row r="39" spans="1:14" s="40" customFormat="1" ht="29.25" customHeight="1">
      <c r="A39" s="62">
        <v>19</v>
      </c>
      <c r="B39" s="31" t="s">
        <v>31</v>
      </c>
      <c r="C39" s="99" t="s">
        <v>3</v>
      </c>
      <c r="D39" s="100"/>
      <c r="E39" s="60" t="s">
        <v>24</v>
      </c>
      <c r="F39" s="99" t="s">
        <v>72</v>
      </c>
      <c r="G39" s="100"/>
      <c r="H39" s="61">
        <v>8.0540000000000003</v>
      </c>
      <c r="I39" s="25"/>
      <c r="J39" s="25"/>
      <c r="K39" s="25"/>
      <c r="L39" s="25"/>
      <c r="M39" s="25"/>
      <c r="N39" s="25"/>
    </row>
    <row r="40" spans="1:14" s="40" customFormat="1" ht="31.5" customHeight="1">
      <c r="A40" s="43">
        <v>20</v>
      </c>
      <c r="B40" s="31" t="s">
        <v>32</v>
      </c>
      <c r="C40" s="99" t="s">
        <v>3</v>
      </c>
      <c r="D40" s="100"/>
      <c r="E40" s="60" t="s">
        <v>24</v>
      </c>
      <c r="F40" s="99" t="s">
        <v>73</v>
      </c>
      <c r="G40" s="100"/>
      <c r="H40" s="30">
        <v>10.066000000000001</v>
      </c>
      <c r="I40" s="25"/>
      <c r="J40" s="25"/>
      <c r="K40" s="25"/>
      <c r="L40" s="25"/>
      <c r="M40" s="25"/>
      <c r="N40" s="25"/>
    </row>
    <row r="41" spans="1:14" s="25" customFormat="1" ht="22.5" customHeight="1">
      <c r="A41" s="90" t="s">
        <v>17</v>
      </c>
      <c r="B41" s="91"/>
      <c r="C41" s="91"/>
      <c r="D41" s="91"/>
      <c r="E41" s="91"/>
      <c r="F41" s="91"/>
      <c r="G41" s="92"/>
      <c r="H41" s="50">
        <f>SUM(H32:H40)</f>
        <v>121.70000000000002</v>
      </c>
      <c r="I41" s="23"/>
    </row>
    <row r="42" spans="1:14" s="25" customFormat="1" ht="28.35" customHeight="1">
      <c r="A42" s="158" t="s">
        <v>59</v>
      </c>
      <c r="B42" s="159"/>
      <c r="C42" s="159"/>
      <c r="D42" s="159"/>
      <c r="E42" s="159"/>
      <c r="F42" s="159"/>
      <c r="G42" s="159"/>
      <c r="H42" s="160"/>
    </row>
    <row r="43" spans="1:14" s="25" customFormat="1" ht="25.5">
      <c r="A43" s="43">
        <v>21</v>
      </c>
      <c r="B43" s="31" t="s">
        <v>23</v>
      </c>
      <c r="C43" s="99" t="s">
        <v>3</v>
      </c>
      <c r="D43" s="100"/>
      <c r="E43" s="44" t="s">
        <v>24</v>
      </c>
      <c r="F43" s="99" t="s">
        <v>74</v>
      </c>
      <c r="G43" s="100"/>
      <c r="H43" s="30">
        <v>10</v>
      </c>
      <c r="I43" s="83"/>
      <c r="J43" s="84"/>
    </row>
    <row r="44" spans="1:14" s="25" customFormat="1" ht="25.5">
      <c r="A44" s="43">
        <v>22</v>
      </c>
      <c r="B44" s="31" t="s">
        <v>25</v>
      </c>
      <c r="C44" s="99" t="s">
        <v>3</v>
      </c>
      <c r="D44" s="100"/>
      <c r="E44" s="44" t="s">
        <v>24</v>
      </c>
      <c r="F44" s="99" t="s">
        <v>75</v>
      </c>
      <c r="G44" s="100"/>
      <c r="H44" s="30">
        <v>2.5</v>
      </c>
    </row>
    <row r="45" spans="1:14" s="25" customFormat="1" ht="25.5">
      <c r="A45" s="43">
        <v>23</v>
      </c>
      <c r="B45" s="31" t="s">
        <v>26</v>
      </c>
      <c r="C45" s="99" t="s">
        <v>3</v>
      </c>
      <c r="D45" s="100"/>
      <c r="E45" s="44" t="s">
        <v>24</v>
      </c>
      <c r="F45" s="99" t="s">
        <v>76</v>
      </c>
      <c r="G45" s="100"/>
      <c r="H45" s="30">
        <v>1.7</v>
      </c>
    </row>
    <row r="46" spans="1:14" s="25" customFormat="1" ht="25.5">
      <c r="A46" s="62">
        <v>24</v>
      </c>
      <c r="B46" s="31" t="s">
        <v>27</v>
      </c>
      <c r="C46" s="99" t="s">
        <v>3</v>
      </c>
      <c r="D46" s="100"/>
      <c r="E46" s="60" t="s">
        <v>24</v>
      </c>
      <c r="F46" s="99" t="s">
        <v>77</v>
      </c>
      <c r="G46" s="100"/>
      <c r="H46" s="61">
        <v>3.2</v>
      </c>
    </row>
    <row r="47" spans="1:14" s="25" customFormat="1" ht="25.5">
      <c r="A47" s="43">
        <v>25</v>
      </c>
      <c r="B47" s="31" t="s">
        <v>28</v>
      </c>
      <c r="C47" s="99" t="s">
        <v>3</v>
      </c>
      <c r="D47" s="100"/>
      <c r="E47" s="44" t="s">
        <v>24</v>
      </c>
      <c r="F47" s="99" t="s">
        <v>78</v>
      </c>
      <c r="G47" s="100"/>
      <c r="H47" s="30">
        <v>1.1000000000000001</v>
      </c>
    </row>
    <row r="48" spans="1:14" s="25" customFormat="1" ht="25.5">
      <c r="A48" s="43">
        <v>26</v>
      </c>
      <c r="B48" s="31" t="s">
        <v>29</v>
      </c>
      <c r="C48" s="99" t="s">
        <v>3</v>
      </c>
      <c r="D48" s="100"/>
      <c r="E48" s="44" t="s">
        <v>24</v>
      </c>
      <c r="F48" s="99" t="s">
        <v>79</v>
      </c>
      <c r="G48" s="100"/>
      <c r="H48" s="49">
        <v>2</v>
      </c>
    </row>
    <row r="49" spans="1:14" s="25" customFormat="1" ht="25.5">
      <c r="A49" s="32">
        <v>27</v>
      </c>
      <c r="B49" s="31" t="s">
        <v>30</v>
      </c>
      <c r="C49" s="99" t="s">
        <v>3</v>
      </c>
      <c r="D49" s="100"/>
      <c r="E49" s="44" t="s">
        <v>24</v>
      </c>
      <c r="F49" s="99" t="s">
        <v>80</v>
      </c>
      <c r="G49" s="100"/>
      <c r="H49" s="49">
        <v>3.5</v>
      </c>
    </row>
    <row r="50" spans="1:14" s="25" customFormat="1" ht="25.5">
      <c r="A50" s="32">
        <v>28</v>
      </c>
      <c r="B50" s="31" t="s">
        <v>31</v>
      </c>
      <c r="C50" s="99" t="s">
        <v>3</v>
      </c>
      <c r="D50" s="100"/>
      <c r="E50" s="44" t="s">
        <v>24</v>
      </c>
      <c r="F50" s="99" t="s">
        <v>81</v>
      </c>
      <c r="G50" s="100"/>
      <c r="H50" s="49">
        <v>1.9</v>
      </c>
    </row>
    <row r="51" spans="1:14" s="25" customFormat="1" ht="25.5">
      <c r="A51" s="43">
        <v>29</v>
      </c>
      <c r="B51" s="31" t="s">
        <v>32</v>
      </c>
      <c r="C51" s="99" t="s">
        <v>3</v>
      </c>
      <c r="D51" s="100"/>
      <c r="E51" s="44" t="s">
        <v>24</v>
      </c>
      <c r="F51" s="99" t="s">
        <v>82</v>
      </c>
      <c r="G51" s="100"/>
      <c r="H51" s="49">
        <v>4.0999999999999996</v>
      </c>
    </row>
    <row r="52" spans="1:14" s="25" customFormat="1" ht="22.5" customHeight="1">
      <c r="A52" s="90" t="s">
        <v>20</v>
      </c>
      <c r="B52" s="91"/>
      <c r="C52" s="91"/>
      <c r="D52" s="91"/>
      <c r="E52" s="91"/>
      <c r="F52" s="91"/>
      <c r="G52" s="92"/>
      <c r="H52" s="4">
        <f>SUM(H43:H51)</f>
        <v>30</v>
      </c>
      <c r="I52" s="23"/>
    </row>
    <row r="53" spans="1:14" s="25" customFormat="1" ht="32.25" customHeight="1">
      <c r="A53" s="152" t="s">
        <v>60</v>
      </c>
      <c r="B53" s="153"/>
      <c r="C53" s="153"/>
      <c r="D53" s="153"/>
      <c r="E53" s="153"/>
      <c r="F53" s="153"/>
      <c r="G53" s="153"/>
      <c r="H53" s="154"/>
    </row>
    <row r="54" spans="1:14" s="40" customFormat="1" ht="25.5">
      <c r="A54" s="32">
        <v>30</v>
      </c>
      <c r="B54" s="31" t="s">
        <v>23</v>
      </c>
      <c r="C54" s="99" t="s">
        <v>3</v>
      </c>
      <c r="D54" s="100"/>
      <c r="E54" s="44" t="s">
        <v>24</v>
      </c>
      <c r="F54" s="99" t="s">
        <v>83</v>
      </c>
      <c r="G54" s="100"/>
      <c r="H54" s="49">
        <v>50</v>
      </c>
      <c r="I54" s="83"/>
      <c r="J54" s="84"/>
      <c r="K54" s="25"/>
      <c r="L54" s="25"/>
      <c r="M54" s="25"/>
      <c r="N54" s="25"/>
    </row>
    <row r="55" spans="1:14" s="40" customFormat="1" ht="25.5">
      <c r="A55" s="32">
        <v>31</v>
      </c>
      <c r="B55" s="31" t="s">
        <v>25</v>
      </c>
      <c r="C55" s="99" t="s">
        <v>3</v>
      </c>
      <c r="D55" s="100"/>
      <c r="E55" s="44" t="s">
        <v>24</v>
      </c>
      <c r="F55" s="99" t="s">
        <v>84</v>
      </c>
      <c r="G55" s="100"/>
      <c r="H55" s="49">
        <v>16</v>
      </c>
      <c r="I55" s="83"/>
      <c r="J55" s="84"/>
      <c r="K55" s="25"/>
      <c r="L55" s="25"/>
      <c r="M55" s="25"/>
      <c r="N55" s="25"/>
    </row>
    <row r="56" spans="1:14" s="40" customFormat="1" ht="25.5">
      <c r="A56" s="32">
        <v>32</v>
      </c>
      <c r="B56" s="31" t="s">
        <v>26</v>
      </c>
      <c r="C56" s="99" t="s">
        <v>3</v>
      </c>
      <c r="D56" s="100"/>
      <c r="E56" s="44" t="s">
        <v>24</v>
      </c>
      <c r="F56" s="99" t="s">
        <v>85</v>
      </c>
      <c r="G56" s="100"/>
      <c r="H56" s="49">
        <v>11</v>
      </c>
      <c r="I56" s="83"/>
      <c r="J56" s="84"/>
      <c r="K56" s="25"/>
      <c r="L56" s="25"/>
      <c r="M56" s="25"/>
      <c r="N56" s="25"/>
    </row>
    <row r="57" spans="1:14" s="40" customFormat="1" ht="25.5">
      <c r="A57" s="32">
        <v>33</v>
      </c>
      <c r="B57" s="31" t="s">
        <v>27</v>
      </c>
      <c r="C57" s="99" t="s">
        <v>3</v>
      </c>
      <c r="D57" s="100"/>
      <c r="E57" s="44" t="s">
        <v>24</v>
      </c>
      <c r="F57" s="99" t="s">
        <v>86</v>
      </c>
      <c r="G57" s="100"/>
      <c r="H57" s="49">
        <v>21</v>
      </c>
      <c r="I57" s="83"/>
      <c r="J57" s="84"/>
      <c r="K57" s="25"/>
      <c r="L57" s="25"/>
      <c r="M57" s="25"/>
      <c r="N57" s="25"/>
    </row>
    <row r="58" spans="1:14" s="40" customFormat="1" ht="25.5">
      <c r="A58" s="32">
        <v>34</v>
      </c>
      <c r="B58" s="31" t="s">
        <v>28</v>
      </c>
      <c r="C58" s="99" t="s">
        <v>3</v>
      </c>
      <c r="D58" s="100"/>
      <c r="E58" s="44" t="s">
        <v>24</v>
      </c>
      <c r="F58" s="99" t="s">
        <v>87</v>
      </c>
      <c r="G58" s="100"/>
      <c r="H58" s="49">
        <v>7</v>
      </c>
      <c r="I58" s="83"/>
      <c r="J58" s="84"/>
      <c r="K58" s="25"/>
      <c r="L58" s="25"/>
      <c r="M58" s="25"/>
      <c r="N58" s="25"/>
    </row>
    <row r="59" spans="1:14" s="40" customFormat="1" ht="25.5">
      <c r="A59" s="32">
        <v>35</v>
      </c>
      <c r="B59" s="31" t="s">
        <v>29</v>
      </c>
      <c r="C59" s="99" t="s">
        <v>3</v>
      </c>
      <c r="D59" s="100"/>
      <c r="E59" s="44" t="s">
        <v>24</v>
      </c>
      <c r="F59" s="99" t="s">
        <v>88</v>
      </c>
      <c r="G59" s="100"/>
      <c r="H59" s="49">
        <v>12</v>
      </c>
      <c r="I59" s="83"/>
      <c r="J59" s="84"/>
      <c r="K59" s="25"/>
      <c r="L59" s="25"/>
      <c r="M59" s="25"/>
      <c r="N59" s="25"/>
    </row>
    <row r="60" spans="1:14" s="40" customFormat="1" ht="25.5">
      <c r="A60" s="32">
        <v>36</v>
      </c>
      <c r="B60" s="31" t="s">
        <v>30</v>
      </c>
      <c r="C60" s="99" t="s">
        <v>3</v>
      </c>
      <c r="D60" s="100"/>
      <c r="E60" s="44" t="s">
        <v>24</v>
      </c>
      <c r="F60" s="99" t="s">
        <v>89</v>
      </c>
      <c r="G60" s="100"/>
      <c r="H60" s="49">
        <v>28</v>
      </c>
      <c r="I60" s="83"/>
      <c r="J60" s="84"/>
      <c r="K60" s="25"/>
      <c r="L60" s="25"/>
      <c r="M60" s="25"/>
      <c r="N60" s="25"/>
    </row>
    <row r="61" spans="1:14" s="40" customFormat="1" ht="25.5">
      <c r="A61" s="32">
        <v>37</v>
      </c>
      <c r="B61" s="31" t="s">
        <v>31</v>
      </c>
      <c r="C61" s="99" t="s">
        <v>3</v>
      </c>
      <c r="D61" s="100"/>
      <c r="E61" s="44" t="s">
        <v>24</v>
      </c>
      <c r="F61" s="99" t="s">
        <v>90</v>
      </c>
      <c r="G61" s="100"/>
      <c r="H61" s="49">
        <v>14</v>
      </c>
      <c r="I61" s="83"/>
      <c r="J61" s="84"/>
      <c r="K61" s="25"/>
      <c r="L61" s="25"/>
      <c r="M61" s="25"/>
      <c r="N61" s="25"/>
    </row>
    <row r="62" spans="1:14" s="40" customFormat="1" ht="25.5">
      <c r="A62" s="32">
        <v>38</v>
      </c>
      <c r="B62" s="31" t="s">
        <v>32</v>
      </c>
      <c r="C62" s="99" t="s">
        <v>3</v>
      </c>
      <c r="D62" s="100"/>
      <c r="E62" s="44" t="s">
        <v>24</v>
      </c>
      <c r="F62" s="99" t="s">
        <v>91</v>
      </c>
      <c r="G62" s="100"/>
      <c r="H62" s="49">
        <v>26</v>
      </c>
      <c r="I62" s="83"/>
      <c r="J62" s="84"/>
      <c r="K62" s="25"/>
      <c r="L62" s="25"/>
      <c r="M62" s="25"/>
      <c r="N62" s="25"/>
    </row>
    <row r="63" spans="1:14" s="25" customFormat="1" ht="22.5" customHeight="1">
      <c r="A63" s="90" t="s">
        <v>18</v>
      </c>
      <c r="B63" s="91"/>
      <c r="C63" s="91"/>
      <c r="D63" s="91"/>
      <c r="E63" s="91"/>
      <c r="F63" s="91"/>
      <c r="G63" s="92"/>
      <c r="H63" s="4">
        <f>SUM(H54:H62)</f>
        <v>185</v>
      </c>
      <c r="I63" s="23"/>
    </row>
    <row r="64" spans="1:14" s="25" customFormat="1" ht="22.5" customHeight="1">
      <c r="A64" s="152" t="s">
        <v>33</v>
      </c>
      <c r="B64" s="153"/>
      <c r="C64" s="153"/>
      <c r="D64" s="153"/>
      <c r="E64" s="153"/>
      <c r="F64" s="153"/>
      <c r="G64" s="153"/>
      <c r="H64" s="154"/>
    </row>
    <row r="65" spans="1:14" s="40" customFormat="1" ht="30" customHeight="1">
      <c r="A65" s="32">
        <v>39</v>
      </c>
      <c r="B65" s="31" t="s">
        <v>23</v>
      </c>
      <c r="C65" s="99" t="s">
        <v>11</v>
      </c>
      <c r="D65" s="100"/>
      <c r="E65" s="44" t="s">
        <v>24</v>
      </c>
      <c r="F65" s="99" t="s">
        <v>115</v>
      </c>
      <c r="G65" s="100"/>
      <c r="H65" s="49">
        <v>15</v>
      </c>
      <c r="I65" s="25"/>
      <c r="J65" s="25"/>
      <c r="K65" s="25"/>
      <c r="L65" s="25"/>
      <c r="M65" s="25"/>
      <c r="N65" s="25"/>
    </row>
    <row r="66" spans="1:14" s="40" customFormat="1" ht="25.5">
      <c r="A66" s="32">
        <v>40</v>
      </c>
      <c r="B66" s="31" t="s">
        <v>25</v>
      </c>
      <c r="C66" s="99" t="s">
        <v>11</v>
      </c>
      <c r="D66" s="100"/>
      <c r="E66" s="44" t="s">
        <v>24</v>
      </c>
      <c r="F66" s="99" t="s">
        <v>116</v>
      </c>
      <c r="G66" s="100"/>
      <c r="H66" s="49">
        <v>6</v>
      </c>
      <c r="I66" s="25"/>
      <c r="J66" s="25"/>
      <c r="K66" s="25"/>
      <c r="L66" s="25"/>
      <c r="M66" s="25"/>
      <c r="N66" s="25"/>
    </row>
    <row r="67" spans="1:14" s="40" customFormat="1" ht="25.5">
      <c r="A67" s="32">
        <v>41</v>
      </c>
      <c r="B67" s="31" t="s">
        <v>26</v>
      </c>
      <c r="C67" s="99" t="s">
        <v>11</v>
      </c>
      <c r="D67" s="100"/>
      <c r="E67" s="44" t="s">
        <v>24</v>
      </c>
      <c r="F67" s="99" t="s">
        <v>106</v>
      </c>
      <c r="G67" s="100"/>
      <c r="H67" s="49">
        <v>6</v>
      </c>
      <c r="I67" s="25"/>
      <c r="J67" s="25"/>
      <c r="K67" s="25"/>
      <c r="L67" s="25"/>
      <c r="M67" s="25"/>
      <c r="N67" s="25"/>
    </row>
    <row r="68" spans="1:14" s="40" customFormat="1" ht="25.5">
      <c r="A68" s="32">
        <v>42</v>
      </c>
      <c r="B68" s="31" t="s">
        <v>27</v>
      </c>
      <c r="C68" s="99" t="s">
        <v>11</v>
      </c>
      <c r="D68" s="100"/>
      <c r="E68" s="44" t="s">
        <v>24</v>
      </c>
      <c r="F68" s="99" t="s">
        <v>105</v>
      </c>
      <c r="G68" s="100"/>
      <c r="H68" s="49">
        <v>8</v>
      </c>
      <c r="I68" s="25"/>
      <c r="J68" s="25"/>
      <c r="K68" s="25"/>
      <c r="L68" s="25"/>
      <c r="M68" s="25"/>
      <c r="N68" s="25"/>
    </row>
    <row r="69" spans="1:14" s="40" customFormat="1" ht="25.5">
      <c r="A69" s="32">
        <v>43</v>
      </c>
      <c r="B69" s="31" t="s">
        <v>28</v>
      </c>
      <c r="C69" s="99" t="s">
        <v>11</v>
      </c>
      <c r="D69" s="100"/>
      <c r="E69" s="44" t="s">
        <v>24</v>
      </c>
      <c r="F69" s="99" t="s">
        <v>117</v>
      </c>
      <c r="G69" s="100"/>
      <c r="H69" s="49">
        <v>5</v>
      </c>
      <c r="I69" s="25"/>
      <c r="J69" s="25"/>
      <c r="K69" s="25"/>
      <c r="L69" s="25"/>
      <c r="M69" s="25"/>
      <c r="N69" s="25"/>
    </row>
    <row r="70" spans="1:14" s="40" customFormat="1" ht="25.5">
      <c r="A70" s="32">
        <v>44</v>
      </c>
      <c r="B70" s="31" t="s">
        <v>29</v>
      </c>
      <c r="C70" s="99" t="s">
        <v>11</v>
      </c>
      <c r="D70" s="100"/>
      <c r="E70" s="44" t="s">
        <v>24</v>
      </c>
      <c r="F70" s="99" t="s">
        <v>104</v>
      </c>
      <c r="G70" s="100"/>
      <c r="H70" s="49">
        <v>6</v>
      </c>
      <c r="I70" s="25"/>
      <c r="J70" s="25"/>
      <c r="K70" s="25"/>
      <c r="L70" s="25"/>
      <c r="M70" s="25"/>
      <c r="N70" s="25"/>
    </row>
    <row r="71" spans="1:14" s="40" customFormat="1" ht="25.5">
      <c r="A71" s="32">
        <v>45</v>
      </c>
      <c r="B71" s="31" t="s">
        <v>30</v>
      </c>
      <c r="C71" s="99" t="s">
        <v>11</v>
      </c>
      <c r="D71" s="100"/>
      <c r="E71" s="44" t="s">
        <v>24</v>
      </c>
      <c r="F71" s="99" t="s">
        <v>104</v>
      </c>
      <c r="G71" s="100"/>
      <c r="H71" s="49">
        <v>8</v>
      </c>
      <c r="I71" s="25"/>
      <c r="J71" s="25"/>
      <c r="K71" s="25"/>
      <c r="L71" s="25"/>
      <c r="M71" s="25"/>
      <c r="N71" s="25"/>
    </row>
    <row r="72" spans="1:14" s="40" customFormat="1" ht="25.5">
      <c r="A72" s="32">
        <v>46</v>
      </c>
      <c r="B72" s="31" t="s">
        <v>31</v>
      </c>
      <c r="C72" s="99" t="s">
        <v>11</v>
      </c>
      <c r="D72" s="100"/>
      <c r="E72" s="44" t="s">
        <v>24</v>
      </c>
      <c r="F72" s="99" t="s">
        <v>106</v>
      </c>
      <c r="G72" s="100"/>
      <c r="H72" s="49">
        <v>6</v>
      </c>
      <c r="I72" s="25"/>
      <c r="J72" s="25"/>
      <c r="K72" s="25"/>
      <c r="L72" s="25"/>
      <c r="M72" s="25"/>
      <c r="N72" s="25"/>
    </row>
    <row r="73" spans="1:14" s="40" customFormat="1" ht="25.5">
      <c r="A73" s="32">
        <v>47</v>
      </c>
      <c r="B73" s="31" t="s">
        <v>32</v>
      </c>
      <c r="C73" s="99" t="s">
        <v>11</v>
      </c>
      <c r="D73" s="100"/>
      <c r="E73" s="44" t="s">
        <v>24</v>
      </c>
      <c r="F73" s="99" t="s">
        <v>115</v>
      </c>
      <c r="G73" s="100"/>
      <c r="H73" s="49">
        <v>15</v>
      </c>
      <c r="I73" s="25"/>
      <c r="J73" s="25"/>
      <c r="K73" s="25"/>
      <c r="L73" s="25"/>
      <c r="M73" s="25"/>
      <c r="N73" s="25"/>
    </row>
    <row r="74" spans="1:14" s="25" customFormat="1" ht="22.5" customHeight="1">
      <c r="A74" s="90" t="s">
        <v>19</v>
      </c>
      <c r="B74" s="91"/>
      <c r="C74" s="91"/>
      <c r="D74" s="91"/>
      <c r="E74" s="91"/>
      <c r="F74" s="91"/>
      <c r="G74" s="92"/>
      <c r="H74" s="4">
        <f>SUM(H65:H73)</f>
        <v>75</v>
      </c>
      <c r="I74" s="23"/>
    </row>
    <row r="75" spans="1:14" s="25" customFormat="1" ht="28.35" customHeight="1">
      <c r="A75" s="152" t="s">
        <v>9</v>
      </c>
      <c r="B75" s="153"/>
      <c r="C75" s="153"/>
      <c r="D75" s="153"/>
      <c r="E75" s="153"/>
      <c r="F75" s="153"/>
      <c r="G75" s="153"/>
      <c r="H75" s="154"/>
    </row>
    <row r="76" spans="1:14" s="40" customFormat="1" ht="38.25">
      <c r="A76" s="51">
        <v>48</v>
      </c>
      <c r="B76" s="31" t="s">
        <v>107</v>
      </c>
      <c r="C76" s="99" t="s">
        <v>2</v>
      </c>
      <c r="D76" s="100"/>
      <c r="E76" s="65" t="s">
        <v>110</v>
      </c>
      <c r="F76" s="114" t="s">
        <v>108</v>
      </c>
      <c r="G76" s="100"/>
      <c r="H76" s="49">
        <v>30</v>
      </c>
      <c r="I76" s="25"/>
      <c r="J76" s="25"/>
      <c r="K76" s="25"/>
      <c r="L76" s="25"/>
      <c r="M76" s="25"/>
      <c r="N76" s="25"/>
    </row>
    <row r="77" spans="1:14" s="40" customFormat="1" ht="25.5">
      <c r="A77" s="51">
        <v>49</v>
      </c>
      <c r="B77" s="52" t="s">
        <v>98</v>
      </c>
      <c r="C77" s="99" t="s">
        <v>2</v>
      </c>
      <c r="D77" s="100"/>
      <c r="E77" s="63" t="s">
        <v>101</v>
      </c>
      <c r="F77" s="114" t="s">
        <v>100</v>
      </c>
      <c r="G77" s="100"/>
      <c r="H77" s="49">
        <v>30</v>
      </c>
      <c r="I77" s="80"/>
      <c r="J77" s="81"/>
      <c r="K77" s="81"/>
      <c r="L77" s="81"/>
      <c r="M77" s="81"/>
      <c r="N77" s="25"/>
    </row>
    <row r="78" spans="1:14" s="40" customFormat="1" ht="12.75">
      <c r="A78" s="150" t="s">
        <v>37</v>
      </c>
      <c r="B78" s="95"/>
      <c r="C78" s="95"/>
      <c r="D78" s="95"/>
      <c r="E78" s="95"/>
      <c r="F78" s="95"/>
      <c r="G78" s="96"/>
      <c r="H78" s="3">
        <v>30</v>
      </c>
      <c r="I78" s="25"/>
      <c r="J78" s="25"/>
      <c r="K78" s="25"/>
      <c r="L78" s="25"/>
      <c r="M78" s="25"/>
      <c r="N78" s="25"/>
    </row>
    <row r="79" spans="1:14" s="40" customFormat="1" ht="27.75" customHeight="1">
      <c r="A79" s="51">
        <v>50</v>
      </c>
      <c r="B79" s="52" t="s">
        <v>97</v>
      </c>
      <c r="C79" s="99" t="s">
        <v>2</v>
      </c>
      <c r="D79" s="100"/>
      <c r="E79" s="63" t="s">
        <v>103</v>
      </c>
      <c r="F79" s="99" t="s">
        <v>102</v>
      </c>
      <c r="G79" s="100"/>
      <c r="H79" s="30">
        <v>10</v>
      </c>
      <c r="I79" s="80"/>
      <c r="J79" s="82"/>
      <c r="K79" s="82"/>
      <c r="L79" s="82"/>
      <c r="M79" s="25"/>
      <c r="N79" s="25"/>
    </row>
    <row r="80" spans="1:14" s="40" customFormat="1" ht="12.75">
      <c r="A80" s="151" t="s">
        <v>37</v>
      </c>
      <c r="B80" s="148"/>
      <c r="C80" s="148"/>
      <c r="D80" s="148"/>
      <c r="E80" s="148"/>
      <c r="F80" s="148"/>
      <c r="G80" s="149"/>
      <c r="H80" s="30">
        <v>10</v>
      </c>
      <c r="I80" s="53"/>
      <c r="J80" s="42"/>
      <c r="K80" s="42"/>
      <c r="L80" s="42"/>
      <c r="M80" s="25"/>
      <c r="N80" s="25"/>
    </row>
    <row r="81" spans="1:14" s="40" customFormat="1" ht="25.5">
      <c r="A81" s="51">
        <v>51</v>
      </c>
      <c r="B81" s="54" t="s">
        <v>61</v>
      </c>
      <c r="C81" s="126" t="s">
        <v>3</v>
      </c>
      <c r="D81" s="127"/>
      <c r="E81" s="45" t="s">
        <v>15</v>
      </c>
      <c r="F81" s="126" t="s">
        <v>99</v>
      </c>
      <c r="G81" s="127"/>
      <c r="H81" s="49">
        <v>6</v>
      </c>
      <c r="I81" s="25"/>
      <c r="J81" s="25"/>
      <c r="K81" s="25"/>
      <c r="L81" s="25"/>
      <c r="M81" s="25"/>
      <c r="N81" s="25"/>
    </row>
    <row r="82" spans="1:14" s="40" customFormat="1" ht="12.75" customHeight="1">
      <c r="A82" s="94" t="s">
        <v>37</v>
      </c>
      <c r="B82" s="95"/>
      <c r="C82" s="95"/>
      <c r="D82" s="95"/>
      <c r="E82" s="95"/>
      <c r="F82" s="95"/>
      <c r="G82" s="96"/>
      <c r="H82" s="3">
        <v>6</v>
      </c>
      <c r="I82" s="25"/>
      <c r="J82" s="25"/>
      <c r="K82" s="25"/>
      <c r="L82" s="25"/>
      <c r="M82" s="25"/>
      <c r="N82" s="25"/>
    </row>
    <row r="83" spans="1:14" s="40" customFormat="1" ht="25.5">
      <c r="A83" s="79">
        <v>52</v>
      </c>
      <c r="B83" s="66" t="s">
        <v>111</v>
      </c>
      <c r="C83" s="99" t="s">
        <v>2</v>
      </c>
      <c r="D83" s="100"/>
      <c r="E83" s="64" t="s">
        <v>15</v>
      </c>
      <c r="F83" s="123" t="s">
        <v>112</v>
      </c>
      <c r="G83" s="124"/>
      <c r="H83" s="49">
        <v>10</v>
      </c>
      <c r="I83" s="25"/>
      <c r="J83" s="25"/>
      <c r="K83" s="25"/>
      <c r="L83" s="25"/>
      <c r="M83" s="25"/>
      <c r="N83" s="25"/>
    </row>
    <row r="84" spans="1:14" s="25" customFormat="1" ht="12.75">
      <c r="A84" s="125" t="s">
        <v>118</v>
      </c>
      <c r="B84" s="112"/>
      <c r="C84" s="112"/>
      <c r="D84" s="112"/>
      <c r="E84" s="112"/>
      <c r="F84" s="112"/>
      <c r="G84" s="113"/>
      <c r="H84" s="5">
        <f>SUM(H41,H52,H63,H74,H76,H77,H79,H81,H83)</f>
        <v>497.70000000000005</v>
      </c>
      <c r="I84" s="23"/>
    </row>
    <row r="85" spans="1:14" s="25" customFormat="1" ht="22.15" customHeight="1">
      <c r="A85" s="115" t="s">
        <v>39</v>
      </c>
      <c r="B85" s="116"/>
      <c r="C85" s="116"/>
      <c r="D85" s="116"/>
      <c r="E85" s="116"/>
      <c r="F85" s="116"/>
      <c r="G85" s="117"/>
      <c r="H85" s="6">
        <f>SUM(H76,H77,H79,H83)</f>
        <v>80</v>
      </c>
      <c r="I85" s="23"/>
    </row>
    <row r="86" spans="1:14" s="25" customFormat="1" ht="22.15" customHeight="1" thickBot="1">
      <c r="A86" s="108" t="s">
        <v>36</v>
      </c>
      <c r="B86" s="109"/>
      <c r="C86" s="109"/>
      <c r="D86" s="109"/>
      <c r="E86" s="109"/>
      <c r="F86" s="109"/>
      <c r="G86" s="110"/>
      <c r="H86" s="8">
        <f>SUM(H78,H80,H82)</f>
        <v>46</v>
      </c>
      <c r="I86" s="23"/>
    </row>
    <row r="87" spans="1:14" s="25" customFormat="1" ht="22.15" customHeight="1">
      <c r="A87" s="118" t="s">
        <v>6</v>
      </c>
      <c r="B87" s="119"/>
      <c r="C87" s="119"/>
      <c r="D87" s="119"/>
      <c r="E87" s="119"/>
      <c r="F87" s="119"/>
      <c r="G87" s="120"/>
      <c r="H87" s="7">
        <f>H27+H84</f>
        <v>1197.7</v>
      </c>
      <c r="I87" s="23"/>
      <c r="J87" s="26"/>
    </row>
    <row r="88" spans="1:14" s="25" customFormat="1" ht="22.15" customHeight="1">
      <c r="A88" s="111" t="s">
        <v>35</v>
      </c>
      <c r="B88" s="112"/>
      <c r="C88" s="112"/>
      <c r="D88" s="112"/>
      <c r="E88" s="112"/>
      <c r="F88" s="112"/>
      <c r="G88" s="113"/>
      <c r="H88" s="5">
        <v>0</v>
      </c>
    </row>
    <row r="89" spans="1:14" s="25" customFormat="1" ht="22.15" customHeight="1" thickBot="1">
      <c r="A89" s="105" t="s">
        <v>57</v>
      </c>
      <c r="B89" s="106"/>
      <c r="C89" s="106"/>
      <c r="D89" s="106"/>
      <c r="E89" s="106"/>
      <c r="F89" s="106"/>
      <c r="G89" s="107"/>
      <c r="H89" s="8">
        <f>SUM(H29,H86)</f>
        <v>111</v>
      </c>
      <c r="I89" s="23"/>
    </row>
    <row r="90" spans="1:14" s="25" customFormat="1" ht="15.6" customHeight="1">
      <c r="A90" s="27"/>
      <c r="B90" s="27"/>
      <c r="C90" s="47"/>
      <c r="D90" s="47"/>
      <c r="E90" s="47"/>
      <c r="F90" s="47"/>
      <c r="G90" s="47"/>
      <c r="H90" s="28"/>
    </row>
    <row r="91" spans="1:14" s="25" customFormat="1" ht="17.25" customHeight="1">
      <c r="A91" s="27"/>
      <c r="B91" s="121"/>
      <c r="C91" s="121"/>
      <c r="D91" s="121"/>
      <c r="E91" s="121"/>
      <c r="F91" s="121"/>
      <c r="G91" s="121"/>
      <c r="H91" s="55"/>
    </row>
    <row r="92" spans="1:14" s="25" customFormat="1" ht="18" customHeight="1">
      <c r="A92" s="27"/>
      <c r="B92" s="122"/>
      <c r="C92" s="122"/>
      <c r="D92" s="122"/>
      <c r="E92" s="122"/>
      <c r="F92" s="122"/>
      <c r="G92" s="122"/>
      <c r="H92" s="122"/>
    </row>
    <row r="93" spans="1:14" s="25" customFormat="1" ht="27.6" customHeight="1">
      <c r="A93" s="27"/>
      <c r="B93" s="46"/>
      <c r="C93" s="104"/>
      <c r="D93" s="104"/>
      <c r="E93" s="104"/>
      <c r="F93" s="104"/>
      <c r="G93" s="104"/>
      <c r="H93" s="104"/>
    </row>
    <row r="94" spans="1:14" s="25" customFormat="1" ht="15.6" customHeight="1">
      <c r="A94" s="27"/>
      <c r="B94" s="103"/>
      <c r="C94" s="103"/>
      <c r="D94" s="103"/>
      <c r="E94" s="103"/>
      <c r="F94" s="103"/>
      <c r="G94" s="103"/>
      <c r="H94" s="103"/>
    </row>
    <row r="95" spans="1:14" s="25" customFormat="1" ht="15.6" customHeight="1">
      <c r="A95" s="27"/>
      <c r="B95" s="27"/>
      <c r="C95" s="33"/>
      <c r="D95" s="33"/>
      <c r="E95" s="33"/>
      <c r="F95" s="33"/>
      <c r="G95" s="33"/>
      <c r="H95" s="28"/>
    </row>
    <row r="96" spans="1:14" s="25" customFormat="1" ht="18" customHeight="1">
      <c r="A96" s="27"/>
      <c r="B96" s="34"/>
      <c r="C96" s="34"/>
      <c r="D96" s="34"/>
      <c r="E96" s="34"/>
      <c r="F96" s="34"/>
      <c r="G96" s="34"/>
      <c r="H96" s="28"/>
    </row>
  </sheetData>
  <mergeCells count="150">
    <mergeCell ref="E2:H4"/>
    <mergeCell ref="C68:D68"/>
    <mergeCell ref="F26:G26"/>
    <mergeCell ref="F25:G25"/>
    <mergeCell ref="H24:H25"/>
    <mergeCell ref="A42:H42"/>
    <mergeCell ref="A53:H53"/>
    <mergeCell ref="A2:B4"/>
    <mergeCell ref="F71:G71"/>
    <mergeCell ref="C55:D55"/>
    <mergeCell ref="C65:D65"/>
    <mergeCell ref="A7:H7"/>
    <mergeCell ref="F61:G61"/>
    <mergeCell ref="A6:H6"/>
    <mergeCell ref="A8:H8"/>
    <mergeCell ref="H10:H11"/>
    <mergeCell ref="A64:H64"/>
    <mergeCell ref="E10:G10"/>
    <mergeCell ref="C56:D56"/>
    <mergeCell ref="C57:D57"/>
    <mergeCell ref="F58:G58"/>
    <mergeCell ref="F59:G59"/>
    <mergeCell ref="C62:D62"/>
    <mergeCell ref="C72:D72"/>
    <mergeCell ref="C73:D73"/>
    <mergeCell ref="C76:D76"/>
    <mergeCell ref="C77:D77"/>
    <mergeCell ref="C66:D66"/>
    <mergeCell ref="C67:D67"/>
    <mergeCell ref="A80:G80"/>
    <mergeCell ref="C70:D70"/>
    <mergeCell ref="C71:D71"/>
    <mergeCell ref="A75:H75"/>
    <mergeCell ref="A74:G74"/>
    <mergeCell ref="F72:G72"/>
    <mergeCell ref="A10:A11"/>
    <mergeCell ref="A13:H13"/>
    <mergeCell ref="D10:D11"/>
    <mergeCell ref="B10:B11"/>
    <mergeCell ref="C10:C11"/>
    <mergeCell ref="F48:G48"/>
    <mergeCell ref="C54:D54"/>
    <mergeCell ref="B24:B25"/>
    <mergeCell ref="C24:C25"/>
    <mergeCell ref="D24:D25"/>
    <mergeCell ref="F44:G44"/>
    <mergeCell ref="C50:D50"/>
    <mergeCell ref="C45:D45"/>
    <mergeCell ref="C47:D47"/>
    <mergeCell ref="A22:G22"/>
    <mergeCell ref="A41:G41"/>
    <mergeCell ref="C43:D43"/>
    <mergeCell ref="C44:D44"/>
    <mergeCell ref="C60:D60"/>
    <mergeCell ref="F73:G73"/>
    <mergeCell ref="F43:G43"/>
    <mergeCell ref="F68:G68"/>
    <mergeCell ref="F67:G67"/>
    <mergeCell ref="F60:G60"/>
    <mergeCell ref="C59:D59"/>
    <mergeCell ref="F66:G66"/>
    <mergeCell ref="C46:D46"/>
    <mergeCell ref="C48:D48"/>
    <mergeCell ref="C49:D49"/>
    <mergeCell ref="F49:G49"/>
    <mergeCell ref="F50:G50"/>
    <mergeCell ref="C69:D69"/>
    <mergeCell ref="C61:D61"/>
    <mergeCell ref="F46:G46"/>
    <mergeCell ref="A63:G63"/>
    <mergeCell ref="F65:G65"/>
    <mergeCell ref="F47:G47"/>
    <mergeCell ref="F51:G51"/>
    <mergeCell ref="F54:G54"/>
    <mergeCell ref="F55:G55"/>
    <mergeCell ref="F56:G56"/>
    <mergeCell ref="F57:G57"/>
    <mergeCell ref="C58:D58"/>
    <mergeCell ref="F39:G39"/>
    <mergeCell ref="A27:G27"/>
    <mergeCell ref="A28:G28"/>
    <mergeCell ref="F32:G32"/>
    <mergeCell ref="F40:G40"/>
    <mergeCell ref="A30:H30"/>
    <mergeCell ref="F69:G69"/>
    <mergeCell ref="F70:G70"/>
    <mergeCell ref="F45:G45"/>
    <mergeCell ref="F62:G62"/>
    <mergeCell ref="C51:D51"/>
    <mergeCell ref="C34:D34"/>
    <mergeCell ref="C36:D36"/>
    <mergeCell ref="C37:D37"/>
    <mergeCell ref="C38:D38"/>
    <mergeCell ref="C39:D39"/>
    <mergeCell ref="C35:D35"/>
    <mergeCell ref="F33:G33"/>
    <mergeCell ref="F34:G34"/>
    <mergeCell ref="F35:G35"/>
    <mergeCell ref="F36:G36"/>
    <mergeCell ref="F37:G37"/>
    <mergeCell ref="A31:H31"/>
    <mergeCell ref="B94:H94"/>
    <mergeCell ref="C93:H93"/>
    <mergeCell ref="A89:G89"/>
    <mergeCell ref="A86:G86"/>
    <mergeCell ref="A88:G88"/>
    <mergeCell ref="F76:G76"/>
    <mergeCell ref="F77:G77"/>
    <mergeCell ref="A85:G85"/>
    <mergeCell ref="A87:G87"/>
    <mergeCell ref="B91:G91"/>
    <mergeCell ref="B92:H92"/>
    <mergeCell ref="F83:G83"/>
    <mergeCell ref="C83:D83"/>
    <mergeCell ref="A84:G84"/>
    <mergeCell ref="A82:G82"/>
    <mergeCell ref="F81:G81"/>
    <mergeCell ref="C81:D81"/>
    <mergeCell ref="F79:G79"/>
    <mergeCell ref="C79:D79"/>
    <mergeCell ref="A78:G78"/>
    <mergeCell ref="I14:K14"/>
    <mergeCell ref="I20:K20"/>
    <mergeCell ref="I23:K23"/>
    <mergeCell ref="I21:K21"/>
    <mergeCell ref="I28:L28"/>
    <mergeCell ref="I26:N26"/>
    <mergeCell ref="I16:L16"/>
    <mergeCell ref="I19:L19"/>
    <mergeCell ref="A52:G52"/>
    <mergeCell ref="F24:G24"/>
    <mergeCell ref="A29:G29"/>
    <mergeCell ref="A24:A25"/>
    <mergeCell ref="C33:D33"/>
    <mergeCell ref="C32:D32"/>
    <mergeCell ref="C40:D40"/>
    <mergeCell ref="E24:E25"/>
    <mergeCell ref="F38:G38"/>
    <mergeCell ref="I77:M77"/>
    <mergeCell ref="I79:L79"/>
    <mergeCell ref="I62:J62"/>
    <mergeCell ref="I43:J43"/>
    <mergeCell ref="I54:J54"/>
    <mergeCell ref="I55:J55"/>
    <mergeCell ref="I56:J56"/>
    <mergeCell ref="I57:J57"/>
    <mergeCell ref="I58:J58"/>
    <mergeCell ref="I59:J59"/>
    <mergeCell ref="I60:J60"/>
    <mergeCell ref="I61:J61"/>
  </mergeCells>
  <pageMargins left="0.51181102362204722" right="0.17" top="0.35433070866141736" bottom="0.35433070866141736" header="0" footer="0"/>
  <pageSetup paperSize="9" scale="8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Eliutė Kasilovskienė</dc:creator>
  <cp:lastModifiedBy>User</cp:lastModifiedBy>
  <cp:lastPrinted>2020-11-10T09:39:11Z</cp:lastPrinted>
  <dcterms:created xsi:type="dcterms:W3CDTF">2015-01-20T11:58:13Z</dcterms:created>
  <dcterms:modified xsi:type="dcterms:W3CDTF">2021-03-26T07:13:48Z</dcterms:modified>
</cp:coreProperties>
</file>