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02" activeTab="1"/>
  </bookViews>
  <sheets>
    <sheet name="FBA" sheetId="1" r:id="rId1"/>
    <sheet name="VEIKLOS REZULTATAI" sheetId="2" r:id="rId2"/>
  </sheets>
  <externalReferences>
    <externalReference r:id="rId3"/>
    <externalReference r:id="rId4"/>
  </externalReferences>
  <definedNames>
    <definedName name="a">#REF!</definedName>
    <definedName name="AccessDatabase">"C:\Documents and Settings\tlk\Desktop\4AL.mdb"</definedName>
    <definedName name="adresas">#REF!</definedName>
    <definedName name="as">#REF!</definedName>
    <definedName name="b">#REF!</definedName>
    <definedName name="BEx3O85IKWARA6NCJOLRBRJFMEWW">[1]Table!#REF!</definedName>
    <definedName name="BEx5MLQZM68YQSKARVWTTPINFQ2C">[1]Table!#REF!</definedName>
    <definedName name="BExERWCEBKQRYWRQLYJ4UCMMKTHG">[1]Table!#REF!</definedName>
    <definedName name="BExMBYPQDG9AYDQ5E8IECVFREPO6">[1]Table!#REF!</definedName>
    <definedName name="BExQ9ZLYHWABXAA9NJDW8ZS0UQ9P">[1]Table!#REF!</definedName>
    <definedName name="BExTUY9WNSJ91GV8CP0SKJTEIV82">[1]Table!#REF!</definedName>
    <definedName name="Button_1">"X4AL_III_ketv__AL__2__List"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indres">[1]Table!#REF!</definedName>
    <definedName name="k">#REF!</definedName>
    <definedName name="kodas">#REF!</definedName>
    <definedName name="laikas">#REF!</definedName>
    <definedName name="LOLD">1</definedName>
    <definedName name="LOLD_Table">10</definedName>
    <definedName name="pavadinimas">#REF!</definedName>
    <definedName name="pobudis">#REF!</definedName>
    <definedName name="_xlnm.Print_Area" localSheetId="0">FBA!$A$1:$G$102</definedName>
    <definedName name="_xlnm.Print_Area" localSheetId="1">'VEIKLOS REZULTATAI'!$A$1:$I$66</definedName>
    <definedName name="_xlnm.Print_Titles" localSheetId="0">FBA!$19:$19</definedName>
    <definedName name="_xlnm.Print_Titles" localSheetId="1">'VEIKLOS REZULTATAI'!$20:$20</definedName>
    <definedName name="sada">#REF!</definedName>
    <definedName name="SAPBEXhrIndnt">"Wide"</definedName>
    <definedName name="SAPsysID">"708C5W7SBKP804JT78WJ0JNKI"</definedName>
    <definedName name="SAPwbID">"ARS"</definedName>
    <definedName name="sd">[1]Table!#REF!</definedName>
    <definedName name="Sritis">#REF!</definedName>
    <definedName name="Statusas">[2]Sheet1:TA_reglamentuotos_atask_2_dalis!$A$2:$A$6</definedName>
    <definedName name="t">#REF!</definedName>
    <definedName name="Taip_Ne">#REF!</definedName>
    <definedName name="VAgrupe">#REF!</definedName>
    <definedName name="vieta">#REF!</definedName>
    <definedName name="x">[1]Table!#REF!</definedName>
    <definedName name="X4AL_III_ketv__AL__2__List">#REF!</definedName>
  </definedNames>
  <calcPr calcId="125725" fullCalcOnLoad="1"/>
</workbook>
</file>

<file path=xl/calcChain.xml><?xml version="1.0" encoding="utf-8"?>
<calcChain xmlns="http://schemas.openxmlformats.org/spreadsheetml/2006/main">
  <c r="F21" i="1"/>
  <c r="F20" s="1"/>
  <c r="G21"/>
  <c r="G20" s="1"/>
  <c r="F27"/>
  <c r="G27"/>
  <c r="F42"/>
  <c r="F41" s="1"/>
  <c r="F49"/>
  <c r="G49"/>
  <c r="G41" s="1"/>
  <c r="F59"/>
  <c r="G59"/>
  <c r="F69"/>
  <c r="F64" s="1"/>
  <c r="F94" s="1"/>
  <c r="G69"/>
  <c r="G64"/>
  <c r="F84"/>
  <c r="F90"/>
  <c r="G90"/>
  <c r="G84" s="1"/>
  <c r="H22" i="2"/>
  <c r="H21" s="1"/>
  <c r="I22"/>
  <c r="I21"/>
  <c r="I46" s="1"/>
  <c r="H28"/>
  <c r="I28"/>
  <c r="H31"/>
  <c r="I31"/>
  <c r="I54" s="1"/>
  <c r="I56" s="1"/>
  <c r="H47"/>
  <c r="I47"/>
  <c r="H54" l="1"/>
  <c r="H56" s="1"/>
  <c r="H46"/>
  <c r="F58" i="1"/>
  <c r="G58"/>
  <c r="G94"/>
</calcChain>
</file>

<file path=xl/sharedStrings.xml><?xml version="1.0" encoding="utf-8"?>
<sst xmlns="http://schemas.openxmlformats.org/spreadsheetml/2006/main" count="313" uniqueCount="228">
  <si>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</si>
  <si>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</si>
  <si>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</si>
  <si>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VšĮ Veiverių PSPC</t>
  </si>
  <si>
    <r>
      <t>(viešojo sektoriaus subjekto arba viešojo sektoriaus subjektų grupės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pavadinimas)</t>
    </r>
  </si>
  <si>
    <t>190161417, KAUNO G. - 56, VEIVERIAI, PRIENŲ R.</t>
  </si>
  <si>
    <t>(viešojo sektoriaus subjekto, parengusio finansinės būklės ataskaitą (konsoliduotąją finansinės būklės ataskaitą), kodas, adresas)</t>
  </si>
  <si>
    <t>FINANSINĖS BŪKLĖS ATASKAITA</t>
  </si>
  <si>
    <t>PAGAL 2020  M. GRUODŽIO  31  D. DUOMENIS</t>
  </si>
  <si>
    <t xml:space="preserve">            2021-03-12      Nr. 1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</si>
  <si>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</si>
  <si>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</si>
  <si>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</si>
  <si>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</si>
  <si>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</si>
  <si>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</si>
  <si>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</si>
  <si>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</si>
  <si>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</si>
  <si>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</si>
  <si>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</si>
  <si>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</si>
  <si>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</si>
  <si>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</si>
  <si>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</si>
  <si>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</si>
  <si>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</si>
  <si>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</si>
  <si>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</si>
  <si>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</si>
  <si>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</si>
  <si>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</si>
  <si>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</si>
  <si>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</si>
  <si>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</si>
  <si>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</si>
  <si>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</si>
  <si>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</si>
  <si>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</si>
  <si>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</si>
  <si>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</si>
  <si>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</si>
  <si>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</si>
  <si>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</si>
  <si>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</si>
  <si>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</si>
  <si>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</si>
  <si>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</si>
  <si>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</si>
  <si>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</si>
  <si>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</si>
  <si>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</si>
  <si>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</si>
  <si>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</si>
  <si>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</si>
  <si>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</si>
  <si>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</si>
  <si>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</si>
  <si>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</si>
  <si>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</si>
  <si>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</si>
  <si>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</si>
  <si>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</si>
  <si>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</si>
  <si>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</si>
  <si>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</si>
  <si>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</si>
  <si>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</si>
  <si>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</si>
  <si>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</si>
  <si>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</si>
  <si>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</si>
  <si>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</si>
  <si>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</si>
  <si>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</si>
  <si>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</si>
  <si>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</si>
  <si>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</si>
  <si>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</si>
  <si>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</si>
  <si>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</si>
  <si>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</si>
  <si>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</si>
  <si>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</si>
  <si>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</si>
  <si>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</si>
  <si>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</si>
  <si>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</si>
  <si>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</si>
  <si>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</si>
  <si>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</si>
  <si>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</si>
  <si>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</si>
  <si>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</si>
  <si>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</si>
  <si>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</si>
  <si>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</si>
  <si>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</si>
  <si>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</si>
  <si>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</si>
  <si>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</si>
  <si>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</si>
  <si>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</si>
  <si>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</si>
  <si>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</si>
  <si>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</si>
  <si>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</si>
  <si>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</si>
  <si>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</si>
  <si>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</si>
  <si>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</si>
  <si>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</si>
  <si>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</si>
  <si>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</si>
  <si>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</si>
  <si>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</si>
  <si>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</si>
  <si>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</si>
  <si>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</si>
  <si>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</si>
  <si>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</si>
  <si>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</si>
  <si>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</si>
  <si>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</si>
  <si>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</si>
  <si>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</si>
  <si>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</si>
  <si>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</si>
  <si>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</si>
  <si>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</si>
  <si>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</si>
  <si>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</si>
  <si>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</si>
  <si>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 xml:space="preserve">                   Direktorė                                                                                                                      Lina Kazlauskienė</t>
  </si>
  <si>
    <t>(viešojo sektoriaus subjekto vadovas arba jo įgaliotas administracijos                                      (parašas)</t>
  </si>
  <si>
    <t>(vardas ir pavardė)</t>
  </si>
  <si>
    <t xml:space="preserve">vadovas) </t>
  </si>
  <si>
    <t xml:space="preserve"> Vyr.finansininkė                                                                                                               Loreta Krušinskienė</t>
  </si>
  <si>
    <t>(vyriausiasis buhalteris (buhalteris))                                                                                             (parašas)</t>
  </si>
  <si>
    <t>3-iojo VSAFAS „Veiklos rezultatų ataskaita“</t>
  </si>
  <si>
    <t>(Žemesniojo lygio viešojo sektoriaus subjektų, išskyrus mokesčių fondus ir išteklių fondus,</t>
  </si>
  <si>
    <t>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</si>
  <si>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</si>
  <si>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</si>
  <si>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</si>
  <si>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</si>
  <si>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2020  M. gruodžio  31 D. DUOMENIS</t>
  </si>
  <si>
    <r>
      <t xml:space="preserve">           </t>
    </r>
    <r>
      <rPr>
        <u/>
        <sz val="11"/>
        <rFont val="TimesNewRoman,Bold"/>
        <charset val="186"/>
      </rPr>
      <t xml:space="preserve"> 2020-03-12      Nr.1</t>
    </r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</si>
  <si>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</si>
  <si>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</si>
  <si>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</si>
  <si>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</si>
  <si>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</si>
  <si>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</si>
  <si>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</si>
  <si>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</si>
  <si>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</si>
  <si>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</si>
  <si>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</si>
  <si>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</si>
  <si>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</si>
  <si>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</si>
  <si>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</si>
  <si>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</si>
  <si>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</si>
  <si>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</si>
  <si>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</si>
  <si>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</si>
  <si>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</si>
  <si>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</si>
  <si>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</si>
  <si>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</si>
  <si>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</si>
  <si>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</si>
  <si>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</si>
  <si>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</si>
  <si>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</si>
  <si>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</si>
  <si>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</si>
  <si>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</si>
  <si>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</si>
  <si>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</si>
  <si>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</si>
  <si>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</si>
  <si>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</si>
  <si>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</si>
  <si>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</si>
  <si>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</si>
  <si>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</si>
  <si>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</si>
  <si>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</si>
  <si>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</si>
  <si>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</si>
  <si>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</si>
  <si>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</si>
  <si>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</si>
  <si>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</si>
  <si>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</si>
  <si>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</si>
  <si>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 xml:space="preserve">KITŲ PASLAUGŲ </t>
  </si>
  <si>
    <t>XIV.</t>
  </si>
  <si>
    <t xml:space="preserve">Kitos </t>
  </si>
  <si>
    <t xml:space="preserve">KITOS 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</si>
  <si>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</si>
  <si>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</si>
  <si>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</si>
  <si>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</si>
  <si>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</si>
  <si>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</si>
  <si>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</si>
  <si>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</si>
  <si>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</si>
  <si>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</si>
  <si>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</si>
  <si>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</si>
  <si>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</si>
  <si>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</si>
  <si>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</si>
  <si>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</si>
  <si>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</si>
  <si>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</si>
  <si>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</si>
  <si>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                  Direktorė                                                                                                                                                                  Lina Kazlauskienė</t>
  </si>
  <si>
    <t xml:space="preserve">(viešojo sektoriaus subjekto vadovas arba jo įgaliotas administracijos vadovas)                    </t>
  </si>
  <si>
    <t xml:space="preserve"> (parašas)</t>
  </si>
  <si>
    <t xml:space="preserve">Vyr.finansininkė                                                                                                                                                            Loreta Krušinskienė    </t>
  </si>
  <si>
    <t xml:space="preserve">(vyriausiasis buhalteris (buhalteris))       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</si>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</sst>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>
  <numFmts count="2">
    <numFmt numFmtId="164" formatCode="#,##0.00&quot;    &quot;;\-#,##0.00&quot;    &quot;;&quot; -&quot;00&quot;    &quot;;@\ "/>
    <numFmt numFmtId="165" formatCode="mmm/dd"/>
  </numFmts>
  <fonts count="59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1"/>
      <color indexed="9"/>
      <name val="Calibri"/>
      <family val="2"/>
      <charset val="186"/>
    </font>
    <font>
      <sz val="10"/>
      <color indexed="20"/>
      <name val="Arial"/>
      <family val="2"/>
      <charset val="186"/>
    </font>
    <font>
      <sz val="11"/>
      <color indexed="16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1"/>
      <color indexed="17"/>
      <name val="Calibri"/>
      <family val="2"/>
      <charset val="186"/>
    </font>
    <font>
      <b/>
      <sz val="10"/>
      <color indexed="9"/>
      <name val="Arial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u/>
      <sz val="10"/>
      <color indexed="62"/>
      <name val="Arial"/>
      <family val="2"/>
      <charset val="186"/>
    </font>
    <font>
      <u/>
      <sz val="10"/>
      <color indexed="12"/>
      <name val="Arial"/>
      <family val="2"/>
      <charset val="186"/>
    </font>
    <font>
      <u/>
      <sz val="11"/>
      <color indexed="12"/>
      <name val="Calibri"/>
      <family val="2"/>
      <charset val="186"/>
    </font>
    <font>
      <sz val="10"/>
      <color indexed="62"/>
      <name val="Arial"/>
      <family val="2"/>
      <charset val="186"/>
    </font>
    <font>
      <sz val="11"/>
      <color indexed="48"/>
      <name val="Calibri"/>
      <family val="2"/>
      <charset val="186"/>
    </font>
    <font>
      <sz val="10"/>
      <color indexed="52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6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8"/>
      <color indexed="62"/>
      <name val="Arial"/>
      <family val="2"/>
      <charset val="186"/>
    </font>
    <font>
      <b/>
      <sz val="8"/>
      <color indexed="8"/>
      <name val="Arial"/>
      <family val="2"/>
      <charset val="186"/>
    </font>
    <font>
      <sz val="19"/>
      <color indexed="8"/>
      <name val="Arial"/>
      <family val="2"/>
      <charset val="186"/>
    </font>
    <font>
      <sz val="8"/>
      <color indexed="14"/>
      <name val="Arial"/>
      <family val="2"/>
      <charset val="186"/>
    </font>
    <font>
      <b/>
      <sz val="18"/>
      <color indexed="62"/>
      <name val="Cambria"/>
      <family val="1"/>
      <charset val="186"/>
    </font>
    <font>
      <sz val="12"/>
      <color indexed="8"/>
      <name val="TimesLT"/>
      <charset val="186"/>
    </font>
    <font>
      <b/>
      <sz val="8"/>
      <color indexed="8"/>
      <name val="Book Antiqua"/>
      <family val="1"/>
      <charset val="186"/>
    </font>
    <font>
      <sz val="11"/>
      <color indexed="14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u/>
      <sz val="12"/>
      <name val="TimesNewRoman,Bold"/>
      <charset val="186"/>
    </font>
    <font>
      <sz val="8"/>
      <name val="TimesNewRoman,Bold"/>
      <charset val="186"/>
    </font>
    <font>
      <u/>
      <sz val="11"/>
      <name val="TimesNewRoman,Bold"/>
      <charset val="186"/>
    </font>
    <font>
      <sz val="11"/>
      <name val="TimesNewRoman,Bold"/>
      <charset val="186"/>
    </font>
    <font>
      <b/>
      <sz val="11"/>
      <name val="TimesNewRoman,Bold"/>
      <charset val="186"/>
    </font>
    <font>
      <sz val="11"/>
      <name val="Arial"/>
      <family val="2"/>
      <charset val="186"/>
    </font>
    <font>
      <i/>
      <sz val="11"/>
      <name val="TimesNewRoman,Bold"/>
      <charset val="186"/>
    </font>
    <font>
      <b/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25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8"/>
        <bgColor indexed="59"/>
      </patternFill>
    </fill>
    <fill>
      <patternFill patternType="solid">
        <fgColor indexed="48"/>
        <bgColor indexed="30"/>
      </patternFill>
    </fill>
    <fill>
      <patternFill patternType="solid">
        <fgColor indexed="10"/>
        <bgColor indexed="60"/>
      </patternFill>
    </fill>
    <fill>
      <patternFill patternType="solid">
        <fgColor indexed="40"/>
        <bgColor indexed="49"/>
      </patternFill>
    </fill>
    <fill>
      <patternFill patternType="solid">
        <fgColor indexed="57"/>
        <bgColor indexed="21"/>
      </patternFill>
    </fill>
    <fill>
      <patternFill patternType="solid">
        <fgColor indexed="60"/>
        <bgColor indexed="25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8"/>
        <bgColor indexed="32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0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24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3" fillId="25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" fillId="13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3" fillId="22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" fillId="14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" fillId="3" borderId="0" applyNumberFormat="0" applyBorder="0" applyAlignment="0" applyProtection="0"/>
    <xf numFmtId="0" fontId="6" fillId="18" borderId="1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8" fillId="26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0" fontId="9" fillId="27" borderId="3" applyNumberFormat="0" applyAlignment="0" applyProtection="0"/>
    <xf numFmtId="164" fontId="58" fillId="0" borderId="0" applyFill="0" applyBorder="0" applyAlignment="0" applyProtection="0"/>
    <xf numFmtId="164" fontId="58" fillId="0" borderId="0" applyFill="0" applyBorder="0" applyAlignment="0" applyProtection="0"/>
    <xf numFmtId="164" fontId="58" fillId="0" borderId="0" applyFill="0" applyBorder="0" applyAlignment="0" applyProtection="0"/>
    <xf numFmtId="164" fontId="58" fillId="0" borderId="0" applyFill="0" applyBorder="0" applyAlignment="0" applyProtection="0"/>
    <xf numFmtId="164" fontId="58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8" fillId="18" borderId="2" applyNumberFormat="0" applyAlignment="0" applyProtection="0"/>
    <xf numFmtId="0" fontId="1" fillId="0" borderId="0"/>
    <xf numFmtId="0" fontId="17" fillId="7" borderId="1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3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 applyNumberFormat="0" applyFill="0" applyBorder="0" applyAlignment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 applyNumberFormat="0" applyFill="0" applyBorder="0" applyAlignment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2" fillId="24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 applyNumberFormat="0" applyFill="0" applyBorder="0" applyAlignment="0" applyProtection="0"/>
    <xf numFmtId="0" fontId="58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4" fillId="0" borderId="0"/>
    <xf numFmtId="0" fontId="22" fillId="24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1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Fill="0" applyBorder="0" applyAlignment="0" applyProtection="0"/>
    <xf numFmtId="0" fontId="24" fillId="0" borderId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58" fillId="0" borderId="0"/>
    <xf numFmtId="0" fontId="58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22" fillId="24" borderId="0" applyNumberFormat="0" applyBorder="0" applyProtection="0"/>
    <xf numFmtId="0" fontId="58" fillId="0" borderId="0"/>
    <xf numFmtId="0" fontId="22" fillId="24" borderId="0" applyNumberFormat="0" applyBorder="0" applyProtection="0"/>
    <xf numFmtId="0" fontId="22" fillId="24" borderId="0" applyNumberFormat="0" applyBorder="0" applyProtection="0"/>
    <xf numFmtId="0" fontId="25" fillId="24" borderId="0"/>
    <xf numFmtId="0" fontId="22" fillId="24" borderId="0" applyNumberFormat="0" applyBorder="0" applyProtection="0"/>
    <xf numFmtId="0" fontId="22" fillId="24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/>
    <xf numFmtId="0" fontId="24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4" fillId="0" borderId="0" applyNumberFormat="0" applyBorder="0" applyProtection="0"/>
    <xf numFmtId="0" fontId="58" fillId="0" borderId="0" applyNumberFormat="0" applyBorder="0" applyProtection="0"/>
    <xf numFmtId="0" fontId="24" fillId="0" borderId="0"/>
    <xf numFmtId="0" fontId="58" fillId="0" borderId="0" applyNumberFormat="0" applyBorder="0" applyProtection="0"/>
    <xf numFmtId="0" fontId="1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1" fillId="0" borderId="0" applyNumberFormat="0" applyBorder="0" applyProtection="0"/>
    <xf numFmtId="0" fontId="24" fillId="0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4" fillId="0" borderId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22" fillId="24" borderId="0" applyNumberFormat="0" applyBorder="0" applyProtection="0"/>
    <xf numFmtId="0" fontId="58" fillId="0" borderId="0"/>
    <xf numFmtId="0" fontId="58" fillId="30" borderId="9" applyNumberFormat="0" applyAlignment="0" applyProtection="0"/>
    <xf numFmtId="0" fontId="58" fillId="30" borderId="9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58" fillId="30" borderId="2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 applyNumberFormat="0" applyBorder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9" borderId="0" applyNumberFormat="0" applyBorder="0" applyAlignment="0" applyProtection="0"/>
    <xf numFmtId="0" fontId="58" fillId="30" borderId="9" applyNumberFormat="0" applyAlignment="0" applyProtection="0"/>
    <xf numFmtId="4" fontId="22" fillId="32" borderId="2" applyProtection="0">
      <alignment vertical="center"/>
    </xf>
    <xf numFmtId="4" fontId="22" fillId="32" borderId="2" applyProtection="0">
      <alignment vertical="center"/>
    </xf>
    <xf numFmtId="4" fontId="27" fillId="32" borderId="2" applyProtection="0">
      <alignment vertical="center"/>
    </xf>
    <xf numFmtId="4" fontId="22" fillId="32" borderId="2" applyProtection="0">
      <alignment horizontal="left" vertical="center"/>
    </xf>
    <xf numFmtId="4" fontId="22" fillId="32" borderId="2" applyProtection="0">
      <alignment horizontal="left" vertical="center"/>
    </xf>
    <xf numFmtId="0" fontId="28" fillId="32" borderId="11" applyNumberFormat="0" applyProtection="0">
      <alignment horizontal="left" vertical="top"/>
    </xf>
    <xf numFmtId="4" fontId="22" fillId="14" borderId="2" applyProtection="0">
      <alignment horizontal="left" vertical="center"/>
    </xf>
    <xf numFmtId="4" fontId="22" fillId="14" borderId="2" applyProtection="0">
      <alignment horizontal="left" vertical="center"/>
    </xf>
    <xf numFmtId="4" fontId="22" fillId="3" borderId="2" applyProtection="0">
      <alignment horizontal="right" vertical="center"/>
    </xf>
    <xf numFmtId="4" fontId="22" fillId="3" borderId="2" applyProtection="0">
      <alignment horizontal="right" vertical="center"/>
    </xf>
    <xf numFmtId="4" fontId="22" fillId="33" borderId="2" applyProtection="0">
      <alignment horizontal="right" vertical="center"/>
    </xf>
    <xf numFmtId="4" fontId="22" fillId="33" borderId="2" applyProtection="0">
      <alignment horizontal="right" vertical="center"/>
    </xf>
    <xf numFmtId="4" fontId="22" fillId="21" borderId="12" applyProtection="0">
      <alignment horizontal="right" vertical="center"/>
    </xf>
    <xf numFmtId="4" fontId="22" fillId="21" borderId="12" applyProtection="0">
      <alignment horizontal="right" vertical="center"/>
    </xf>
    <xf numFmtId="4" fontId="22" fillId="11" borderId="2" applyProtection="0">
      <alignment horizontal="right" vertical="center"/>
    </xf>
    <xf numFmtId="4" fontId="22" fillId="11" borderId="2" applyProtection="0">
      <alignment horizontal="right" vertical="center"/>
    </xf>
    <xf numFmtId="4" fontId="22" fillId="15" borderId="2" applyProtection="0">
      <alignment horizontal="right" vertical="center"/>
    </xf>
    <xf numFmtId="4" fontId="22" fillId="15" borderId="2" applyProtection="0">
      <alignment horizontal="right" vertical="center"/>
    </xf>
    <xf numFmtId="4" fontId="22" fillId="29" borderId="2" applyProtection="0">
      <alignment horizontal="right" vertical="center"/>
    </xf>
    <xf numFmtId="4" fontId="22" fillId="29" borderId="2" applyProtection="0">
      <alignment horizontal="right" vertical="center"/>
    </xf>
    <xf numFmtId="4" fontId="22" fillId="23" borderId="2" applyProtection="0">
      <alignment horizontal="right" vertical="center"/>
    </xf>
    <xf numFmtId="4" fontId="22" fillId="23" borderId="2" applyProtection="0">
      <alignment horizontal="right" vertical="center"/>
    </xf>
    <xf numFmtId="4" fontId="22" fillId="25" borderId="2" applyProtection="0">
      <alignment horizontal="right" vertical="center"/>
    </xf>
    <xf numFmtId="4" fontId="22" fillId="25" borderId="2" applyProtection="0">
      <alignment horizontal="right" vertical="center"/>
    </xf>
    <xf numFmtId="4" fontId="22" fillId="10" borderId="2" applyProtection="0">
      <alignment horizontal="right" vertical="center"/>
    </xf>
    <xf numFmtId="4" fontId="22" fillId="10" borderId="2" applyProtection="0">
      <alignment horizontal="right" vertical="center"/>
    </xf>
    <xf numFmtId="4" fontId="22" fillId="0" borderId="12" applyFill="0" applyProtection="0">
      <alignment horizontal="left" vertical="center"/>
    </xf>
    <xf numFmtId="4" fontId="22" fillId="0" borderId="12" applyFill="0" applyProtection="0">
      <alignment horizontal="left" vertical="center"/>
    </xf>
    <xf numFmtId="4" fontId="1" fillId="28" borderId="12" applyProtection="0">
      <alignment horizontal="left" vertical="center"/>
    </xf>
    <xf numFmtId="4" fontId="1" fillId="28" borderId="12" applyProtection="0">
      <alignment horizontal="left" vertical="center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/>
    </xf>
    <xf numFmtId="4" fontId="1" fillId="28" borderId="12" applyProtection="0">
      <alignment horizontal="left" vertical="center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1" fillId="28" borderId="12" applyProtection="0">
      <alignment horizontal="left" vertical="center" indent="1"/>
    </xf>
    <xf numFmtId="4" fontId="22" fillId="22" borderId="2" applyProtection="0">
      <alignment horizontal="right" vertical="center"/>
    </xf>
    <xf numFmtId="4" fontId="22" fillId="22" borderId="2" applyProtection="0">
      <alignment horizontal="right" vertical="center"/>
    </xf>
    <xf numFmtId="4" fontId="22" fillId="6" borderId="12" applyProtection="0">
      <alignment horizontal="left" vertical="center"/>
    </xf>
    <xf numFmtId="4" fontId="22" fillId="6" borderId="12" applyProtection="0">
      <alignment horizontal="left" vertical="center"/>
    </xf>
    <xf numFmtId="4" fontId="22" fillId="22" borderId="12" applyProtection="0">
      <alignment horizontal="left" vertical="center"/>
    </xf>
    <xf numFmtId="4" fontId="22" fillId="22" borderId="12" applyProtection="0">
      <alignment horizontal="left" vertical="center"/>
    </xf>
    <xf numFmtId="0" fontId="22" fillId="18" borderId="2" applyNumberFormat="0" applyProtection="0">
      <alignment horizontal="left" vertical="center"/>
    </xf>
    <xf numFmtId="0" fontId="22" fillId="18" borderId="2" applyNumberFormat="0" applyProtection="0">
      <alignment horizontal="left" vertical="center"/>
    </xf>
    <xf numFmtId="0" fontId="22" fillId="28" borderId="11" applyNumberFormat="0" applyProtection="0">
      <alignment horizontal="left" vertical="top"/>
    </xf>
    <xf numFmtId="0" fontId="22" fillId="28" borderId="11" applyNumberFormat="0" applyProtection="0">
      <alignment horizontal="left" vertical="top"/>
    </xf>
    <xf numFmtId="0" fontId="22" fillId="28" borderId="11" applyNumberFormat="0" applyProtection="0">
      <alignment horizontal="left" vertical="top"/>
    </xf>
    <xf numFmtId="0" fontId="22" fillId="34" borderId="2" applyNumberFormat="0" applyProtection="0">
      <alignment horizontal="left" vertical="center"/>
    </xf>
    <xf numFmtId="0" fontId="22" fillId="34" borderId="2" applyNumberFormat="0" applyProtection="0">
      <alignment horizontal="left" vertical="center"/>
    </xf>
    <xf numFmtId="0" fontId="22" fillId="22" borderId="11" applyNumberFormat="0" applyProtection="0">
      <alignment horizontal="left" vertical="top"/>
    </xf>
    <xf numFmtId="0" fontId="22" fillId="22" borderId="11" applyNumberFormat="0" applyProtection="0">
      <alignment horizontal="left" vertical="top"/>
    </xf>
    <xf numFmtId="0" fontId="22" fillId="22" borderId="11" applyNumberFormat="0" applyProtection="0">
      <alignment horizontal="left" vertical="top"/>
    </xf>
    <xf numFmtId="0" fontId="22" fillId="8" borderId="2" applyNumberFormat="0" applyProtection="0">
      <alignment horizontal="left" vertical="center"/>
    </xf>
    <xf numFmtId="0" fontId="22" fillId="8" borderId="2" applyNumberFormat="0" applyProtection="0">
      <alignment horizontal="left" vertical="center"/>
    </xf>
    <xf numFmtId="0" fontId="22" fillId="8" borderId="11" applyNumberFormat="0" applyProtection="0">
      <alignment horizontal="left" vertical="top"/>
    </xf>
    <xf numFmtId="0" fontId="22" fillId="8" borderId="11" applyNumberFormat="0" applyProtection="0">
      <alignment horizontal="left" vertical="top"/>
    </xf>
    <xf numFmtId="0" fontId="22" fillId="8" borderId="11" applyNumberFormat="0" applyProtection="0">
      <alignment horizontal="left" vertical="top"/>
    </xf>
    <xf numFmtId="0" fontId="22" fillId="6" borderId="2" applyNumberFormat="0" applyProtection="0">
      <alignment horizontal="left" vertical="center"/>
    </xf>
    <xf numFmtId="0" fontId="22" fillId="6" borderId="2" applyNumberFormat="0" applyProtection="0">
      <alignment horizontal="left" vertical="center"/>
    </xf>
    <xf numFmtId="0" fontId="22" fillId="6" borderId="11" applyNumberFormat="0" applyProtection="0">
      <alignment horizontal="left" vertical="top"/>
    </xf>
    <xf numFmtId="0" fontId="22" fillId="6" borderId="11" applyNumberFormat="0" applyProtection="0">
      <alignment horizontal="left" vertical="top"/>
    </xf>
    <xf numFmtId="0" fontId="22" fillId="6" borderId="11" applyNumberFormat="0" applyProtection="0">
      <alignment horizontal="left" vertical="top"/>
    </xf>
    <xf numFmtId="0" fontId="22" fillId="35" borderId="13" applyNumberFormat="0">
      <protection locked="0"/>
    </xf>
    <xf numFmtId="0" fontId="22" fillId="35" borderId="13" applyNumberFormat="0">
      <protection locked="0"/>
    </xf>
    <xf numFmtId="0" fontId="22" fillId="35" borderId="13" applyNumberFormat="0">
      <protection locked="0"/>
    </xf>
    <xf numFmtId="0" fontId="28" fillId="28" borderId="0" applyNumberFormat="0" applyBorder="0" applyProtection="0"/>
    <xf numFmtId="4" fontId="22" fillId="30" borderId="11" applyProtection="0">
      <alignment vertical="center"/>
    </xf>
    <xf numFmtId="4" fontId="27" fillId="30" borderId="12" applyProtection="0">
      <alignment vertical="center"/>
    </xf>
    <xf numFmtId="4" fontId="22" fillId="18" borderId="11" applyProtection="0">
      <alignment horizontal="left" vertical="center"/>
    </xf>
    <xf numFmtId="0" fontId="22" fillId="30" borderId="11" applyNumberFormat="0" applyProtection="0">
      <alignment horizontal="left" vertical="top"/>
    </xf>
    <xf numFmtId="4" fontId="22" fillId="0" borderId="2" applyProtection="0">
      <alignment horizontal="right" vertical="center"/>
    </xf>
    <xf numFmtId="4" fontId="22" fillId="0" borderId="2" applyProtection="0">
      <alignment horizontal="right" vertical="center"/>
    </xf>
    <xf numFmtId="4" fontId="27" fillId="35" borderId="2" applyProtection="0">
      <alignment horizontal="right" vertical="center"/>
    </xf>
    <xf numFmtId="4" fontId="22" fillId="14" borderId="2" applyProtection="0">
      <alignment horizontal="left" vertical="center"/>
    </xf>
    <xf numFmtId="4" fontId="22" fillId="14" borderId="2" applyProtection="0">
      <alignment horizontal="left" vertical="center"/>
    </xf>
    <xf numFmtId="0" fontId="22" fillId="22" borderId="11" applyNumberFormat="0" applyProtection="0">
      <alignment horizontal="left" vertical="top"/>
    </xf>
    <xf numFmtId="4" fontId="29" fillId="31" borderId="12" applyProtection="0">
      <alignment horizontal="left" vertical="center"/>
    </xf>
    <xf numFmtId="0" fontId="22" fillId="13" borderId="12" applyNumberFormat="0" applyProtection="0"/>
    <xf numFmtId="0" fontId="22" fillId="13" borderId="12" applyNumberFormat="0" applyProtection="0"/>
    <xf numFmtId="4" fontId="30" fillId="35" borderId="2" applyProtection="0">
      <alignment horizontal="right" vertical="center"/>
    </xf>
    <xf numFmtId="0" fontId="31" fillId="0" borderId="0" applyNumberFormat="0" applyFill="0" applyBorder="0" applyAlignment="0" applyProtection="0"/>
    <xf numFmtId="0" fontId="6" fillId="18" borderId="1" applyNumberFormat="0" applyAlignment="0" applyProtection="0"/>
    <xf numFmtId="0" fontId="32" fillId="0" borderId="12" applyNumberFormat="0" applyProtection="0"/>
    <xf numFmtId="0" fontId="32" fillId="0" borderId="12" applyNumberFormat="0" applyProtection="0"/>
    <xf numFmtId="0" fontId="32" fillId="0" borderId="12" applyNumberFormat="0" applyProtection="0"/>
    <xf numFmtId="0" fontId="58" fillId="0" borderId="0"/>
    <xf numFmtId="0" fontId="19" fillId="0" borderId="7" applyNumberFormat="0" applyFill="0" applyAlignment="0" applyProtection="0"/>
    <xf numFmtId="49" fontId="33" fillId="18" borderId="0" applyBorder="0" applyProtection="0">
      <alignment vertical="top" wrapText="1"/>
    </xf>
    <xf numFmtId="0" fontId="8" fillId="26" borderId="3" applyNumberFormat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10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" fillId="24" borderId="0" applyNumberFormat="0" applyBorder="0" applyProtection="0"/>
  </cellStyleXfs>
  <cellXfs count="204">
    <xf numFmtId="0" fontId="0" fillId="0" borderId="0" xfId="0"/>
    <xf numFmtId="0" fontId="35" fillId="35" borderId="0" xfId="0" applyFont="1" applyFill="1" applyAlignment="1">
      <alignment vertical="center"/>
    </xf>
    <xf numFmtId="0" fontId="35" fillId="35" borderId="0" xfId="0" applyFont="1" applyFill="1" applyAlignment="1">
      <alignment vertical="center" wrapText="1"/>
    </xf>
    <xf numFmtId="0" fontId="35" fillId="35" borderId="0" xfId="0" applyFont="1" applyFill="1" applyBorder="1" applyAlignment="1">
      <alignment vertical="center" wrapText="1"/>
    </xf>
    <xf numFmtId="0" fontId="35" fillId="35" borderId="0" xfId="0" applyFont="1" applyFill="1" applyAlignment="1">
      <alignment horizontal="center" vertical="center"/>
    </xf>
    <xf numFmtId="0" fontId="35" fillId="35" borderId="0" xfId="0" applyFont="1" applyFill="1" applyBorder="1" applyAlignment="1">
      <alignment vertical="center"/>
    </xf>
    <xf numFmtId="0" fontId="36" fillId="35" borderId="0" xfId="0" applyFont="1" applyFill="1" applyBorder="1" applyAlignment="1">
      <alignment vertical="center"/>
    </xf>
    <xf numFmtId="0" fontId="35" fillId="35" borderId="0" xfId="0" applyFont="1" applyFill="1" applyBorder="1" applyAlignment="1">
      <alignment horizontal="center" vertical="center"/>
    </xf>
    <xf numFmtId="0" fontId="36" fillId="35" borderId="0" xfId="0" applyFont="1" applyFill="1" applyAlignment="1">
      <alignment horizontal="center" vertical="center" wrapText="1"/>
    </xf>
    <xf numFmtId="0" fontId="35" fillId="35" borderId="0" xfId="0" applyFont="1" applyFill="1" applyBorder="1" applyAlignment="1">
      <alignment horizontal="center" vertical="center" wrapText="1"/>
    </xf>
    <xf numFmtId="0" fontId="35" fillId="35" borderId="0" xfId="0" applyFont="1" applyFill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35" borderId="12" xfId="0" applyFont="1" applyFill="1" applyBorder="1" applyAlignment="1">
      <alignment horizontal="center" vertical="center" wrapText="1"/>
    </xf>
    <xf numFmtId="49" fontId="36" fillId="35" borderId="15" xfId="0" applyNumberFormat="1" applyFont="1" applyFill="1" applyBorder="1" applyAlignment="1">
      <alignment horizontal="center" vertical="center" wrapText="1"/>
    </xf>
    <xf numFmtId="0" fontId="36" fillId="35" borderId="12" xfId="0" applyFont="1" applyFill="1" applyBorder="1" applyAlignment="1">
      <alignment horizontal="left" vertical="center"/>
    </xf>
    <xf numFmtId="0" fontId="36" fillId="35" borderId="15" xfId="0" applyFont="1" applyFill="1" applyBorder="1" applyAlignment="1">
      <alignment horizontal="left" vertical="center"/>
    </xf>
    <xf numFmtId="0" fontId="36" fillId="35" borderId="15" xfId="0" applyFont="1" applyFill="1" applyBorder="1" applyAlignment="1">
      <alignment horizontal="left" vertical="center" wrapText="1"/>
    </xf>
    <xf numFmtId="2" fontId="44" fillId="35" borderId="12" xfId="0" applyNumberFormat="1" applyFont="1" applyFill="1" applyBorder="1" applyAlignment="1">
      <alignment horizontal="center" vertical="center" wrapText="1"/>
    </xf>
    <xf numFmtId="2" fontId="36" fillId="0" borderId="0" xfId="0" applyNumberFormat="1" applyFont="1" applyFill="1" applyBorder="1" applyAlignment="1">
      <alignment horizontal="right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41" fillId="35" borderId="16" xfId="0" applyFont="1" applyFill="1" applyBorder="1" applyAlignment="1">
      <alignment horizontal="left" vertical="center"/>
    </xf>
    <xf numFmtId="0" fontId="45" fillId="35" borderId="17" xfId="0" applyFont="1" applyFill="1" applyBorder="1" applyAlignment="1">
      <alignment horizontal="left" vertical="center"/>
    </xf>
    <xf numFmtId="0" fontId="45" fillId="35" borderId="17" xfId="0" applyFont="1" applyFill="1" applyBorder="1" applyAlignment="1">
      <alignment horizontal="left" vertical="center" wrapText="1"/>
    </xf>
    <xf numFmtId="0" fontId="35" fillId="35" borderId="15" xfId="0" applyFont="1" applyFill="1" applyBorder="1" applyAlignment="1">
      <alignment horizontal="left" vertical="center" wrapText="1"/>
    </xf>
    <xf numFmtId="0" fontId="41" fillId="35" borderId="12" xfId="0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center" wrapText="1"/>
    </xf>
    <xf numFmtId="0" fontId="35" fillId="35" borderId="15" xfId="0" applyFont="1" applyFill="1" applyBorder="1" applyAlignment="1">
      <alignment horizontal="center" vertical="center" wrapText="1"/>
    </xf>
    <xf numFmtId="0" fontId="41" fillId="35" borderId="15" xfId="0" applyFont="1" applyFill="1" applyBorder="1" applyAlignment="1">
      <alignment horizontal="left" vertical="center"/>
    </xf>
    <xf numFmtId="0" fontId="41" fillId="35" borderId="18" xfId="0" applyFont="1" applyFill="1" applyBorder="1" applyAlignment="1">
      <alignment horizontal="left" vertical="center"/>
    </xf>
    <xf numFmtId="0" fontId="41" fillId="35" borderId="18" xfId="0" applyFont="1" applyFill="1" applyBorder="1" applyAlignment="1">
      <alignment horizontal="left" vertical="center" wrapText="1"/>
    </xf>
    <xf numFmtId="165" fontId="35" fillId="35" borderId="19" xfId="0" applyNumberFormat="1" applyFont="1" applyFill="1" applyBorder="1" applyAlignment="1">
      <alignment horizontal="left" vertical="center" wrapText="1"/>
    </xf>
    <xf numFmtId="0" fontId="41" fillId="35" borderId="19" xfId="0" applyFont="1" applyFill="1" applyBorder="1" applyAlignment="1">
      <alignment horizontal="left" vertical="center" wrapText="1"/>
    </xf>
    <xf numFmtId="165" fontId="35" fillId="35" borderId="12" xfId="0" applyNumberFormat="1" applyFont="1" applyFill="1" applyBorder="1" applyAlignment="1">
      <alignment horizontal="left" vertical="center" wrapText="1"/>
    </xf>
    <xf numFmtId="0" fontId="35" fillId="35" borderId="12" xfId="0" applyFont="1" applyFill="1" applyBorder="1" applyAlignment="1">
      <alignment horizontal="left" vertical="center" wrapText="1"/>
    </xf>
    <xf numFmtId="49" fontId="35" fillId="35" borderId="15" xfId="0" applyNumberFormat="1" applyFont="1" applyFill="1" applyBorder="1" applyAlignment="1">
      <alignment horizontal="center" vertical="center" wrapText="1"/>
    </xf>
    <xf numFmtId="0" fontId="41" fillId="35" borderId="19" xfId="0" applyFont="1" applyFill="1" applyBorder="1" applyAlignment="1">
      <alignment horizontal="left" vertical="center"/>
    </xf>
    <xf numFmtId="0" fontId="35" fillId="35" borderId="20" xfId="0" applyFont="1" applyFill="1" applyBorder="1" applyAlignment="1">
      <alignment horizontal="center" vertical="center" wrapText="1"/>
    </xf>
    <xf numFmtId="0" fontId="41" fillId="35" borderId="21" xfId="0" applyFont="1" applyFill="1" applyBorder="1" applyAlignment="1">
      <alignment horizontal="left" vertical="center"/>
    </xf>
    <xf numFmtId="0" fontId="41" fillId="35" borderId="22" xfId="0" applyFont="1" applyFill="1" applyBorder="1" applyAlignment="1">
      <alignment horizontal="left" vertical="center"/>
    </xf>
    <xf numFmtId="0" fontId="41" fillId="35" borderId="22" xfId="0" applyFont="1" applyFill="1" applyBorder="1" applyAlignment="1">
      <alignment horizontal="left" vertical="center" wrapText="1"/>
    </xf>
    <xf numFmtId="2" fontId="41" fillId="35" borderId="12" xfId="0" applyNumberFormat="1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left" vertical="center"/>
    </xf>
    <xf numFmtId="0" fontId="41" fillId="0" borderId="18" xfId="0" applyFont="1" applyFill="1" applyBorder="1" applyAlignment="1">
      <alignment horizontal="left" vertical="center"/>
    </xf>
    <xf numFmtId="0" fontId="41" fillId="0" borderId="19" xfId="0" applyFont="1" applyFill="1" applyBorder="1" applyAlignment="1">
      <alignment horizontal="left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35" borderId="12" xfId="0" applyFont="1" applyFill="1" applyBorder="1" applyAlignment="1">
      <alignment horizontal="left" vertical="center"/>
    </xf>
    <xf numFmtId="0" fontId="41" fillId="35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 vertical="center"/>
    </xf>
    <xf numFmtId="0" fontId="41" fillId="0" borderId="12" xfId="0" applyFont="1" applyFill="1" applyBorder="1" applyAlignment="1">
      <alignment horizontal="left" vertical="center" wrapText="1"/>
    </xf>
    <xf numFmtId="165" fontId="35" fillId="0" borderId="12" xfId="0" applyNumberFormat="1" applyFont="1" applyFill="1" applyBorder="1" applyAlignment="1">
      <alignment horizontal="left" vertical="center" wrapText="1"/>
    </xf>
    <xf numFmtId="2" fontId="41" fillId="0" borderId="12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5" fillId="36" borderId="0" xfId="0" applyFont="1" applyFill="1" applyAlignment="1">
      <alignment vertical="center" wrapText="1"/>
    </xf>
    <xf numFmtId="165" fontId="36" fillId="35" borderId="12" xfId="0" applyNumberFormat="1" applyFont="1" applyFill="1" applyBorder="1" applyAlignment="1">
      <alignment horizontal="left" vertical="center" wrapText="1"/>
    </xf>
    <xf numFmtId="0" fontId="44" fillId="35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/>
    </xf>
    <xf numFmtId="0" fontId="36" fillId="0" borderId="15" xfId="0" applyFont="1" applyFill="1" applyBorder="1" applyAlignment="1">
      <alignment horizontal="left" vertical="center"/>
    </xf>
    <xf numFmtId="0" fontId="36" fillId="0" borderId="15" xfId="0" applyFont="1" applyFill="1" applyBorder="1" applyAlignment="1">
      <alignment horizontal="left" vertical="center" wrapText="1"/>
    </xf>
    <xf numFmtId="0" fontId="36" fillId="35" borderId="12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/>
    </xf>
    <xf numFmtId="0" fontId="41" fillId="0" borderId="17" xfId="0" applyFont="1" applyFill="1" applyBorder="1" applyAlignment="1">
      <alignment horizontal="left" vertical="center"/>
    </xf>
    <xf numFmtId="0" fontId="41" fillId="0" borderId="17" xfId="0" applyFont="1" applyFill="1" applyBorder="1" applyAlignment="1">
      <alignment horizontal="left" vertical="center" wrapText="1"/>
    </xf>
    <xf numFmtId="2" fontId="36" fillId="0" borderId="0" xfId="0" applyNumberFormat="1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left" vertical="center"/>
    </xf>
    <xf numFmtId="0" fontId="41" fillId="0" borderId="18" xfId="0" applyFont="1" applyFill="1" applyBorder="1" applyAlignment="1">
      <alignment horizontal="left" vertical="center" wrapText="1"/>
    </xf>
    <xf numFmtId="0" fontId="41" fillId="0" borderId="20" xfId="0" applyFont="1" applyFill="1" applyBorder="1" applyAlignment="1">
      <alignment horizontal="left" vertical="center"/>
    </xf>
    <xf numFmtId="0" fontId="41" fillId="0" borderId="23" xfId="0" applyFont="1" applyFill="1" applyBorder="1" applyAlignment="1">
      <alignment horizontal="left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4" xfId="0" applyFont="1" applyFill="1" applyBorder="1" applyAlignment="1">
      <alignment horizontal="left" vertical="center"/>
    </xf>
    <xf numFmtId="0" fontId="41" fillId="0" borderId="24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left" vertical="center"/>
    </xf>
    <xf numFmtId="165" fontId="35" fillId="0" borderId="12" xfId="0" applyNumberFormat="1" applyFont="1" applyFill="1" applyBorder="1" applyAlignment="1">
      <alignment horizontal="left" vertical="center"/>
    </xf>
    <xf numFmtId="0" fontId="41" fillId="0" borderId="12" xfId="0" applyFont="1" applyFill="1" applyBorder="1" applyAlignment="1">
      <alignment horizontal="center" vertical="center"/>
    </xf>
    <xf numFmtId="2" fontId="35" fillId="0" borderId="0" xfId="0" applyNumberFormat="1" applyFont="1" applyFill="1" applyBorder="1" applyAlignment="1">
      <alignment vertical="center"/>
    </xf>
    <xf numFmtId="0" fontId="36" fillId="35" borderId="21" xfId="0" applyFont="1" applyFill="1" applyBorder="1" applyAlignment="1">
      <alignment horizontal="left" vertical="center"/>
    </xf>
    <xf numFmtId="0" fontId="36" fillId="35" borderId="22" xfId="0" applyFont="1" applyFill="1" applyBorder="1" applyAlignment="1">
      <alignment horizontal="left" vertical="center"/>
    </xf>
    <xf numFmtId="0" fontId="36" fillId="35" borderId="22" xfId="0" applyFont="1" applyFill="1" applyBorder="1" applyAlignment="1">
      <alignment horizontal="left" vertical="center" wrapText="1"/>
    </xf>
    <xf numFmtId="0" fontId="35" fillId="35" borderId="20" xfId="0" applyFont="1" applyFill="1" applyBorder="1" applyAlignment="1">
      <alignment horizontal="left" vertical="center" wrapText="1"/>
    </xf>
    <xf numFmtId="0" fontId="41" fillId="35" borderId="20" xfId="0" applyFont="1" applyFill="1" applyBorder="1" applyAlignment="1">
      <alignment horizontal="center" vertical="center" wrapText="1"/>
    </xf>
    <xf numFmtId="0" fontId="41" fillId="35" borderId="15" xfId="0" applyFont="1" applyFill="1" applyBorder="1" applyAlignment="1">
      <alignment horizontal="left" vertical="center" wrapText="1"/>
    </xf>
    <xf numFmtId="0" fontId="41" fillId="35" borderId="17" xfId="0" applyFont="1" applyFill="1" applyBorder="1" applyAlignment="1">
      <alignment horizontal="left" vertical="center"/>
    </xf>
    <xf numFmtId="0" fontId="41" fillId="35" borderId="17" xfId="0" applyFont="1" applyFill="1" applyBorder="1" applyAlignment="1">
      <alignment horizontal="left" vertical="center" wrapText="1"/>
    </xf>
    <xf numFmtId="0" fontId="45" fillId="35" borderId="15" xfId="0" applyFont="1" applyFill="1" applyBorder="1" applyAlignment="1">
      <alignment horizontal="left" vertical="center"/>
    </xf>
    <xf numFmtId="0" fontId="45" fillId="35" borderId="19" xfId="0" applyFont="1" applyFill="1" applyBorder="1" applyAlignment="1">
      <alignment horizontal="left" vertical="center" wrapText="1"/>
    </xf>
    <xf numFmtId="0" fontId="41" fillId="0" borderId="21" xfId="0" applyFont="1" applyFill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35" borderId="17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left" vertical="center"/>
    </xf>
    <xf numFmtId="0" fontId="35" fillId="35" borderId="18" xfId="0" applyFont="1" applyFill="1" applyBorder="1" applyAlignment="1">
      <alignment horizontal="left" vertical="center" wrapText="1"/>
    </xf>
    <xf numFmtId="0" fontId="35" fillId="35" borderId="23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 wrapText="1"/>
    </xf>
    <xf numFmtId="0" fontId="41" fillId="0" borderId="27" xfId="0" applyFont="1" applyFill="1" applyBorder="1" applyAlignment="1">
      <alignment horizontal="left" vertical="center"/>
    </xf>
    <xf numFmtId="0" fontId="41" fillId="0" borderId="28" xfId="0" applyFont="1" applyFill="1" applyBorder="1" applyAlignment="1">
      <alignment horizontal="left" vertical="center" wrapText="1"/>
    </xf>
    <xf numFmtId="0" fontId="45" fillId="0" borderId="15" xfId="0" applyFont="1" applyFill="1" applyBorder="1" applyAlignment="1">
      <alignment horizontal="left" vertical="center"/>
    </xf>
    <xf numFmtId="0" fontId="45" fillId="0" borderId="19" xfId="0" applyFont="1" applyFill="1" applyBorder="1" applyAlignment="1">
      <alignment horizontal="left" vertical="center" wrapText="1"/>
    </xf>
    <xf numFmtId="0" fontId="36" fillId="35" borderId="20" xfId="0" applyFont="1" applyFill="1" applyBorder="1" applyAlignment="1">
      <alignment horizontal="left" vertical="center"/>
    </xf>
    <xf numFmtId="0" fontId="36" fillId="35" borderId="23" xfId="0" applyFont="1" applyFill="1" applyBorder="1" applyAlignment="1">
      <alignment horizontal="left" vertical="center"/>
    </xf>
    <xf numFmtId="0" fontId="36" fillId="35" borderId="23" xfId="0" applyFont="1" applyFill="1" applyBorder="1" applyAlignment="1">
      <alignment horizontal="left" vertical="center" wrapText="1"/>
    </xf>
    <xf numFmtId="0" fontId="44" fillId="35" borderId="15" xfId="0" applyFont="1" applyFill="1" applyBorder="1" applyAlignment="1">
      <alignment horizontal="left" vertical="center"/>
    </xf>
    <xf numFmtId="0" fontId="44" fillId="35" borderId="19" xfId="0" applyFont="1" applyFill="1" applyBorder="1" applyAlignment="1">
      <alignment horizontal="left" vertical="center" wrapText="1"/>
    </xf>
    <xf numFmtId="2" fontId="35" fillId="35" borderId="0" xfId="0" applyNumberFormat="1" applyFont="1" applyFill="1" applyAlignment="1">
      <alignment vertical="center" wrapText="1"/>
    </xf>
    <xf numFmtId="2" fontId="44" fillId="0" borderId="0" xfId="0" applyNumberFormat="1" applyFont="1" applyFill="1" applyBorder="1" applyAlignment="1">
      <alignment horizontal="right" vertical="center" wrapText="1"/>
    </xf>
    <xf numFmtId="0" fontId="36" fillId="35" borderId="0" xfId="0" applyFont="1" applyFill="1" applyBorder="1" applyAlignment="1">
      <alignment horizontal="left" vertical="center" wrapText="1"/>
    </xf>
    <xf numFmtId="0" fontId="35" fillId="35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58" fillId="0" borderId="0" xfId="938" applyAlignment="1">
      <alignment vertical="center"/>
    </xf>
    <xf numFmtId="0" fontId="58" fillId="0" borderId="0" xfId="938" applyAlignment="1">
      <alignment horizontal="center" vertical="center"/>
    </xf>
    <xf numFmtId="0" fontId="36" fillId="0" borderId="0" xfId="938" applyFont="1" applyAlignment="1">
      <alignment vertical="center"/>
    </xf>
    <xf numFmtId="0" fontId="36" fillId="0" borderId="0" xfId="938" applyFont="1" applyAlignment="1">
      <alignment horizontal="center" vertical="center"/>
    </xf>
    <xf numFmtId="0" fontId="46" fillId="0" borderId="0" xfId="938" applyFont="1" applyAlignment="1">
      <alignment horizontal="left" vertical="center"/>
    </xf>
    <xf numFmtId="0" fontId="41" fillId="0" borderId="0" xfId="938" applyFont="1" applyAlignment="1">
      <alignment vertical="center"/>
    </xf>
    <xf numFmtId="0" fontId="46" fillId="0" borderId="0" xfId="938" applyFont="1" applyAlignment="1">
      <alignment horizontal="center" vertical="center"/>
    </xf>
    <xf numFmtId="0" fontId="51" fillId="0" borderId="0" xfId="938" applyFont="1" applyAlignment="1">
      <alignment horizontal="center" vertical="center"/>
    </xf>
    <xf numFmtId="0" fontId="53" fillId="0" borderId="0" xfId="938" applyFont="1" applyAlignment="1">
      <alignment vertical="center"/>
    </xf>
    <xf numFmtId="0" fontId="53" fillId="0" borderId="0" xfId="938" applyFont="1" applyAlignment="1">
      <alignment horizontal="center" vertical="center"/>
    </xf>
    <xf numFmtId="0" fontId="55" fillId="0" borderId="12" xfId="938" applyFont="1" applyBorder="1" applyAlignment="1">
      <alignment horizontal="center" vertical="center" wrapText="1"/>
    </xf>
    <xf numFmtId="0" fontId="58" fillId="0" borderId="0" xfId="938" applyAlignment="1">
      <alignment vertical="center" wrapText="1"/>
    </xf>
    <xf numFmtId="14" fontId="58" fillId="0" borderId="0" xfId="938" applyNumberFormat="1" applyAlignment="1">
      <alignment vertical="center" wrapText="1"/>
    </xf>
    <xf numFmtId="0" fontId="55" fillId="0" borderId="12" xfId="938" applyFont="1" applyBorder="1" applyAlignment="1">
      <alignment vertical="center" wrapText="1"/>
    </xf>
    <xf numFmtId="0" fontId="55" fillId="0" borderId="12" xfId="938" applyFont="1" applyBorder="1" applyAlignment="1">
      <alignment vertical="center"/>
    </xf>
    <xf numFmtId="2" fontId="55" fillId="0" borderId="12" xfId="938" applyNumberFormat="1" applyFont="1" applyBorder="1" applyAlignment="1">
      <alignment horizontal="center" vertical="center"/>
    </xf>
    <xf numFmtId="2" fontId="55" fillId="35" borderId="12" xfId="938" applyNumberFormat="1" applyFont="1" applyFill="1" applyBorder="1" applyAlignment="1">
      <alignment horizontal="center" vertical="center" wrapText="1"/>
    </xf>
    <xf numFmtId="0" fontId="46" fillId="0" borderId="12" xfId="938" applyFont="1" applyBorder="1" applyAlignment="1">
      <alignment vertical="center" wrapText="1"/>
    </xf>
    <xf numFmtId="0" fontId="46" fillId="0" borderId="12" xfId="938" applyFont="1" applyBorder="1" applyAlignment="1">
      <alignment horizontal="left" vertical="center"/>
    </xf>
    <xf numFmtId="2" fontId="46" fillId="0" borderId="12" xfId="938" applyNumberFormat="1" applyFont="1" applyBorder="1" applyAlignment="1">
      <alignment horizontal="center" vertical="center"/>
    </xf>
    <xf numFmtId="2" fontId="46" fillId="35" borderId="12" xfId="938" applyNumberFormat="1" applyFont="1" applyFill="1" applyBorder="1" applyAlignment="1">
      <alignment horizontal="center" vertical="center"/>
    </xf>
    <xf numFmtId="2" fontId="46" fillId="35" borderId="12" xfId="938" applyNumberFormat="1" applyFont="1" applyFill="1" applyBorder="1" applyAlignment="1">
      <alignment horizontal="center" vertical="center" wrapText="1"/>
    </xf>
    <xf numFmtId="0" fontId="46" fillId="0" borderId="12" xfId="938" applyFont="1" applyBorder="1" applyAlignment="1">
      <alignment vertical="center"/>
    </xf>
    <xf numFmtId="0" fontId="46" fillId="35" borderId="12" xfId="938" applyFont="1" applyFill="1" applyBorder="1" applyAlignment="1">
      <alignment horizontal="center" vertical="center"/>
    </xf>
    <xf numFmtId="0" fontId="46" fillId="0" borderId="12" xfId="938" applyFont="1" applyBorder="1" applyAlignment="1">
      <alignment horizontal="center" vertical="center"/>
    </xf>
    <xf numFmtId="1" fontId="46" fillId="35" borderId="12" xfId="938" applyNumberFormat="1" applyFont="1" applyFill="1" applyBorder="1" applyAlignment="1">
      <alignment horizontal="center" vertical="center" wrapText="1"/>
    </xf>
    <xf numFmtId="2" fontId="46" fillId="0" borderId="12" xfId="938" applyNumberFormat="1" applyFont="1" applyBorder="1" applyAlignment="1">
      <alignment horizontal="center" vertical="center" wrapText="1"/>
    </xf>
    <xf numFmtId="0" fontId="55" fillId="0" borderId="12" xfId="938" applyFont="1" applyBorder="1" applyAlignment="1">
      <alignment horizontal="center" vertical="center"/>
    </xf>
    <xf numFmtId="2" fontId="55" fillId="35" borderId="12" xfId="938" applyNumberFormat="1" applyFont="1" applyFill="1" applyBorder="1" applyAlignment="1">
      <alignment horizontal="center" vertical="center"/>
    </xf>
    <xf numFmtId="0" fontId="55" fillId="0" borderId="12" xfId="938" applyFont="1" applyBorder="1" applyAlignment="1">
      <alignment horizontal="left" vertical="center"/>
    </xf>
    <xf numFmtId="0" fontId="56" fillId="0" borderId="12" xfId="938" applyFont="1" applyBorder="1" applyAlignment="1">
      <alignment horizontal="center" vertical="center"/>
    </xf>
    <xf numFmtId="0" fontId="56" fillId="35" borderId="12" xfId="938" applyFont="1" applyFill="1" applyBorder="1" applyAlignment="1">
      <alignment horizontal="center" vertical="center"/>
    </xf>
    <xf numFmtId="0" fontId="56" fillId="0" borderId="12" xfId="938" applyFont="1" applyBorder="1" applyAlignment="1">
      <alignment vertical="center"/>
    </xf>
    <xf numFmtId="2" fontId="56" fillId="35" borderId="12" xfId="938" applyNumberFormat="1" applyFont="1" applyFill="1" applyBorder="1" applyAlignment="1">
      <alignment horizontal="center" vertical="center"/>
    </xf>
    <xf numFmtId="0" fontId="57" fillId="0" borderId="12" xfId="938" applyFont="1" applyBorder="1" applyAlignment="1">
      <alignment vertical="center"/>
    </xf>
    <xf numFmtId="0" fontId="57" fillId="0" borderId="12" xfId="938" applyFont="1" applyBorder="1" applyAlignment="1">
      <alignment horizontal="center" vertical="center"/>
    </xf>
    <xf numFmtId="1" fontId="57" fillId="35" borderId="12" xfId="938" applyNumberFormat="1" applyFont="1" applyFill="1" applyBorder="1" applyAlignment="1">
      <alignment horizontal="center" vertical="center"/>
    </xf>
    <xf numFmtId="1" fontId="56" fillId="35" borderId="12" xfId="938" applyNumberFormat="1" applyFont="1" applyFill="1" applyBorder="1" applyAlignment="1">
      <alignment horizontal="center" vertical="center"/>
    </xf>
    <xf numFmtId="2" fontId="56" fillId="0" borderId="12" xfId="938" applyNumberFormat="1" applyFont="1" applyBorder="1" applyAlignment="1">
      <alignment horizontal="center" vertical="center"/>
    </xf>
    <xf numFmtId="0" fontId="57" fillId="35" borderId="12" xfId="938" applyFont="1" applyFill="1" applyBorder="1" applyAlignment="1">
      <alignment horizontal="center" vertical="center"/>
    </xf>
    <xf numFmtId="0" fontId="35" fillId="0" borderId="0" xfId="938" applyFont="1" applyAlignment="1">
      <alignment vertical="center" wrapText="1"/>
    </xf>
    <xf numFmtId="0" fontId="58" fillId="0" borderId="0" xfId="938" applyBorder="1" applyAlignment="1">
      <alignment vertical="center"/>
    </xf>
    <xf numFmtId="0" fontId="58" fillId="0" borderId="0" xfId="938" applyBorder="1" applyAlignment="1">
      <alignment horizontal="center" vertical="center"/>
    </xf>
    <xf numFmtId="0" fontId="35" fillId="0" borderId="0" xfId="938" applyFont="1" applyBorder="1" applyAlignment="1">
      <alignment horizontal="left" vertical="top" wrapText="1"/>
    </xf>
    <xf numFmtId="0" fontId="35" fillId="0" borderId="0" xfId="938" applyFont="1" applyBorder="1" applyAlignment="1">
      <alignment horizontal="center" vertical="top" wrapText="1"/>
    </xf>
    <xf numFmtId="0" fontId="35" fillId="0" borderId="0" xfId="938" applyFont="1" applyAlignment="1">
      <alignment horizontal="center" vertical="top" wrapText="1"/>
    </xf>
    <xf numFmtId="0" fontId="35" fillId="0" borderId="0" xfId="938" applyFont="1" applyFill="1" applyBorder="1" applyAlignment="1">
      <alignment horizontal="center" vertical="top" wrapText="1"/>
    </xf>
    <xf numFmtId="0" fontId="41" fillId="35" borderId="28" xfId="0" applyFont="1" applyFill="1" applyBorder="1" applyAlignment="1">
      <alignment horizontal="left" vertical="center"/>
    </xf>
    <xf numFmtId="0" fontId="35" fillId="35" borderId="0" xfId="0" applyFont="1" applyFill="1" applyBorder="1" applyAlignment="1">
      <alignment horizontal="left" vertical="center" wrapText="1"/>
    </xf>
    <xf numFmtId="0" fontId="35" fillId="35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41" fillId="35" borderId="2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right" vertical="center" wrapText="1"/>
    </xf>
    <xf numFmtId="0" fontId="36" fillId="35" borderId="12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left" vertical="center" wrapText="1"/>
    </xf>
    <xf numFmtId="0" fontId="41" fillId="35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5" fillId="35" borderId="0" xfId="0" applyFont="1" applyFill="1" applyBorder="1" applyAlignment="1">
      <alignment vertical="center" wrapText="1"/>
    </xf>
    <xf numFmtId="0" fontId="36" fillId="35" borderId="0" xfId="0" applyFont="1" applyFill="1" applyBorder="1" applyAlignment="1">
      <alignment horizontal="center" vertical="center" wrapText="1"/>
    </xf>
    <xf numFmtId="0" fontId="42" fillId="35" borderId="0" xfId="0" applyFont="1" applyFill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37" fillId="35" borderId="0" xfId="0" applyFont="1" applyFill="1" applyBorder="1" applyAlignment="1">
      <alignment vertical="center" wrapText="1"/>
    </xf>
    <xf numFmtId="0" fontId="38" fillId="35" borderId="0" xfId="0" applyFont="1" applyFill="1" applyBorder="1" applyAlignment="1">
      <alignment horizontal="center" vertical="center" wrapText="1"/>
    </xf>
    <xf numFmtId="0" fontId="39" fillId="35" borderId="0" xfId="0" applyFont="1" applyFill="1" applyBorder="1" applyAlignment="1">
      <alignment horizontal="center" vertical="center" wrapText="1"/>
    </xf>
    <xf numFmtId="0" fontId="41" fillId="35" borderId="28" xfId="0" applyFont="1" applyFill="1" applyBorder="1" applyAlignment="1">
      <alignment horizontal="center" vertical="center" wrapText="1"/>
    </xf>
    <xf numFmtId="0" fontId="46" fillId="0" borderId="12" xfId="938" applyFont="1" applyBorder="1" applyAlignment="1">
      <alignment horizontal="left" vertical="center"/>
    </xf>
    <xf numFmtId="0" fontId="35" fillId="35" borderId="28" xfId="0" applyFont="1" applyFill="1" applyBorder="1" applyAlignment="1">
      <alignment horizontal="left" vertical="center"/>
    </xf>
    <xf numFmtId="0" fontId="35" fillId="0" borderId="0" xfId="938" applyFont="1" applyBorder="1" applyAlignment="1">
      <alignment horizontal="left" vertical="top" wrapText="1"/>
    </xf>
    <xf numFmtId="0" fontId="35" fillId="0" borderId="0" xfId="938" applyFont="1" applyBorder="1" applyAlignment="1">
      <alignment horizontal="center" vertical="top" wrapText="1"/>
    </xf>
    <xf numFmtId="0" fontId="35" fillId="35" borderId="28" xfId="0" applyFont="1" applyFill="1" applyBorder="1" applyAlignment="1">
      <alignment horizontal="center" vertical="center"/>
    </xf>
    <xf numFmtId="0" fontId="35" fillId="0" borderId="0" xfId="938" applyFont="1" applyFill="1" applyBorder="1" applyAlignment="1">
      <alignment horizontal="left" vertical="top" wrapText="1"/>
    </xf>
    <xf numFmtId="0" fontId="35" fillId="0" borderId="0" xfId="938" applyFont="1" applyFill="1" applyBorder="1" applyAlignment="1">
      <alignment horizontal="center" vertical="top" wrapText="1"/>
    </xf>
    <xf numFmtId="0" fontId="55" fillId="0" borderId="12" xfId="938" applyFont="1" applyBorder="1" applyAlignment="1">
      <alignment horizontal="left" vertical="center" wrapText="1"/>
    </xf>
    <xf numFmtId="0" fontId="55" fillId="0" borderId="12" xfId="938" applyFont="1" applyBorder="1" applyAlignment="1">
      <alignment horizontal="left" vertical="center"/>
    </xf>
    <xf numFmtId="0" fontId="55" fillId="0" borderId="12" xfId="938" applyFont="1" applyBorder="1" applyAlignment="1">
      <alignment vertical="center" wrapText="1"/>
    </xf>
    <xf numFmtId="0" fontId="55" fillId="0" borderId="12" xfId="938" applyFont="1" applyBorder="1" applyAlignment="1">
      <alignment vertical="center"/>
    </xf>
    <xf numFmtId="0" fontId="46" fillId="0" borderId="12" xfId="938" applyFont="1" applyBorder="1" applyAlignment="1">
      <alignment horizontal="left" vertical="center" wrapText="1"/>
    </xf>
    <xf numFmtId="0" fontId="46" fillId="0" borderId="12" xfId="938" applyFont="1" applyBorder="1" applyAlignment="1">
      <alignment vertical="center" wrapText="1"/>
    </xf>
    <xf numFmtId="0" fontId="51" fillId="0" borderId="0" xfId="938" applyFont="1" applyBorder="1" applyAlignment="1">
      <alignment horizontal="center" vertical="center"/>
    </xf>
    <xf numFmtId="0" fontId="54" fillId="0" borderId="0" xfId="938" applyFont="1" applyBorder="1" applyAlignment="1">
      <alignment horizontal="right" vertical="center"/>
    </xf>
    <xf numFmtId="0" fontId="55" fillId="0" borderId="12" xfId="938" applyFont="1" applyBorder="1" applyAlignment="1">
      <alignment horizontal="center" vertical="center" wrapText="1"/>
    </xf>
    <xf numFmtId="0" fontId="58" fillId="0" borderId="0" xfId="938" applyBorder="1" applyAlignment="1">
      <alignment horizontal="center" vertical="center" wrapText="1"/>
    </xf>
    <xf numFmtId="0" fontId="49" fillId="0" borderId="0" xfId="938" applyFont="1" applyBorder="1" applyAlignment="1">
      <alignment horizontal="center" vertical="center"/>
    </xf>
    <xf numFmtId="0" fontId="51" fillId="0" borderId="0" xfId="938" applyFont="1" applyBorder="1" applyAlignment="1">
      <alignment horizontal="justify" vertical="center"/>
    </xf>
    <xf numFmtId="0" fontId="52" fillId="0" borderId="0" xfId="938" applyFont="1" applyBorder="1" applyAlignment="1">
      <alignment horizontal="center" vertical="center"/>
    </xf>
    <xf numFmtId="0" fontId="40" fillId="0" borderId="0" xfId="938" applyFont="1" applyBorder="1" applyAlignment="1">
      <alignment horizontal="center" vertical="center"/>
    </xf>
    <xf numFmtId="0" fontId="47" fillId="0" borderId="0" xfId="938" applyFont="1" applyBorder="1" applyAlignment="1">
      <alignment horizontal="center" vertical="center"/>
    </xf>
    <xf numFmtId="0" fontId="48" fillId="0" borderId="0" xfId="938" applyFont="1" applyBorder="1" applyAlignment="1">
      <alignment horizontal="center" vertical="center"/>
    </xf>
    <xf numFmtId="0" fontId="50" fillId="0" borderId="0" xfId="938" applyFont="1" applyBorder="1" applyAlignment="1">
      <alignment horizontal="center" vertical="center"/>
    </xf>
  </cellXfs>
  <cellStyles count="10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– paryškinimas 1" xfId="7"/>
    <cellStyle name="20% – paryškinimas 2" xfId="8"/>
    <cellStyle name="20% – paryškinimas 3" xfId="9"/>
    <cellStyle name="20% – paryškinimas 4" xfId="10"/>
    <cellStyle name="20% – paryškinimas 5" xfId="11"/>
    <cellStyle name="20% – paryškinimas 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– paryškinimas 1" xfId="19"/>
    <cellStyle name="40% – paryškinimas 2" xfId="20"/>
    <cellStyle name="40% – paryškinimas 3" xfId="21"/>
    <cellStyle name="40% – paryškinimas 4" xfId="22"/>
    <cellStyle name="40% – paryškinimas 5" xfId="23"/>
    <cellStyle name="40% – paryškinimas 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– paryškinimas 1" xfId="31"/>
    <cellStyle name="60% – paryškinimas 2" xfId="32"/>
    <cellStyle name="60% – paryškinimas 3" xfId="33"/>
    <cellStyle name="60% – paryškinimas 4" xfId="34"/>
    <cellStyle name="60% – paryškinimas 5" xfId="35"/>
    <cellStyle name="60% – paryškinimas 6" xfId="36"/>
    <cellStyle name="Accent1" xfId="37" builtinId="29" customBuiltin="1"/>
    <cellStyle name="Accent1 - 20%" xfId="38"/>
    <cellStyle name="Accent1 - 20% 2" xfId="39"/>
    <cellStyle name="Accent1 - 20% 2 2" xfId="40"/>
    <cellStyle name="Accent1 - 20% 3" xfId="41"/>
    <cellStyle name="Accent1 - 40%" xfId="42"/>
    <cellStyle name="Accent1 - 40% 2" xfId="43"/>
    <cellStyle name="Accent1 - 40% 2 2" xfId="44"/>
    <cellStyle name="Accent1 - 40% 3" xfId="45"/>
    <cellStyle name="Accent1 - 60%" xfId="46"/>
    <cellStyle name="Accent1 2" xfId="47"/>
    <cellStyle name="Accent1 3" xfId="48"/>
    <cellStyle name="Accent1 4" xfId="49"/>
    <cellStyle name="Accent1 5" xfId="50"/>
    <cellStyle name="Accent1 6" xfId="51"/>
    <cellStyle name="Accent1 7" xfId="52"/>
    <cellStyle name="Accent1 8" xfId="53"/>
    <cellStyle name="Accent1 9" xfId="54"/>
    <cellStyle name="Accent2" xfId="55" builtinId="33" customBuiltin="1"/>
    <cellStyle name="Accent2 - 20%" xfId="56"/>
    <cellStyle name="Accent2 - 20% 2" xfId="57"/>
    <cellStyle name="Accent2 - 20% 2 2" xfId="58"/>
    <cellStyle name="Accent2 - 20% 3" xfId="59"/>
    <cellStyle name="Accent2 - 40%" xfId="60"/>
    <cellStyle name="Accent2 - 40% 2" xfId="61"/>
    <cellStyle name="Accent2 - 40% 2 2" xfId="62"/>
    <cellStyle name="Accent2 - 40% 3" xfId="63"/>
    <cellStyle name="Accent2 - 60%" xfId="64"/>
    <cellStyle name="Accent2 2" xfId="65"/>
    <cellStyle name="Accent2 3" xfId="66"/>
    <cellStyle name="Accent2 4" xfId="67"/>
    <cellStyle name="Accent2 5" xfId="68"/>
    <cellStyle name="Accent2 6" xfId="69"/>
    <cellStyle name="Accent2 7" xfId="70"/>
    <cellStyle name="Accent2 8" xfId="71"/>
    <cellStyle name="Accent2 9" xfId="72"/>
    <cellStyle name="Accent3" xfId="73" builtinId="37" customBuiltin="1"/>
    <cellStyle name="Accent3 - 20%" xfId="74"/>
    <cellStyle name="Accent3 - 20% 2" xfId="75"/>
    <cellStyle name="Accent3 - 20% 2 2" xfId="76"/>
    <cellStyle name="Accent3 - 20% 3" xfId="77"/>
    <cellStyle name="Accent3 - 40%" xfId="78"/>
    <cellStyle name="Accent3 - 40% 2" xfId="79"/>
    <cellStyle name="Accent3 - 40% 2 2" xfId="80"/>
    <cellStyle name="Accent3 - 40% 3" xfId="81"/>
    <cellStyle name="Accent3 - 60%" xfId="82"/>
    <cellStyle name="Accent3 2" xfId="83"/>
    <cellStyle name="Accent3 3" xfId="84"/>
    <cellStyle name="Accent3 4" xfId="85"/>
    <cellStyle name="Accent3 5" xfId="86"/>
    <cellStyle name="Accent3 6" xfId="87"/>
    <cellStyle name="Accent3 7" xfId="88"/>
    <cellStyle name="Accent3 8" xfId="89"/>
    <cellStyle name="Accent3 9" xfId="90"/>
    <cellStyle name="Accent4" xfId="91" builtinId="41" customBuiltin="1"/>
    <cellStyle name="Accent4 - 20%" xfId="92"/>
    <cellStyle name="Accent4 - 20% 2" xfId="93"/>
    <cellStyle name="Accent4 - 20% 2 2" xfId="94"/>
    <cellStyle name="Accent4 - 20% 3" xfId="95"/>
    <cellStyle name="Accent4 - 40%" xfId="96"/>
    <cellStyle name="Accent4 - 40% 2" xfId="97"/>
    <cellStyle name="Accent4 - 40% 2 2" xfId="98"/>
    <cellStyle name="Accent4 - 40% 3" xfId="99"/>
    <cellStyle name="Accent4 - 60%" xfId="100"/>
    <cellStyle name="Accent4 2" xfId="101"/>
    <cellStyle name="Accent4 3" xfId="102"/>
    <cellStyle name="Accent4 4" xfId="103"/>
    <cellStyle name="Accent4 5" xfId="104"/>
    <cellStyle name="Accent4 6" xfId="105"/>
    <cellStyle name="Accent4 7" xfId="106"/>
    <cellStyle name="Accent4 8" xfId="107"/>
    <cellStyle name="Accent4 9" xfId="108"/>
    <cellStyle name="Accent5" xfId="109" builtinId="45" customBuiltin="1"/>
    <cellStyle name="Accent5 - 20%" xfId="110"/>
    <cellStyle name="Accent5 - 20% 2" xfId="111"/>
    <cellStyle name="Accent5 - 20% 2 2" xfId="112"/>
    <cellStyle name="Accent5 - 20% 3" xfId="113"/>
    <cellStyle name="Accent5 - 40%" xfId="114"/>
    <cellStyle name="Accent5 - 40% 2" xfId="115"/>
    <cellStyle name="Accent5 - 40% 2 2" xfId="116"/>
    <cellStyle name="Accent5 - 40% 3" xfId="117"/>
    <cellStyle name="Accent5 - 60%" xfId="118"/>
    <cellStyle name="Accent5 2" xfId="119"/>
    <cellStyle name="Accent5 3" xfId="120"/>
    <cellStyle name="Accent5 4" xfId="121"/>
    <cellStyle name="Accent5 5" xfId="122"/>
    <cellStyle name="Accent5 6" xfId="123"/>
    <cellStyle name="Accent5 7" xfId="124"/>
    <cellStyle name="Accent5 8" xfId="125"/>
    <cellStyle name="Accent5 9" xfId="126"/>
    <cellStyle name="Accent6" xfId="127" builtinId="49" customBuiltin="1"/>
    <cellStyle name="Accent6 - 20%" xfId="128"/>
    <cellStyle name="Accent6 - 20% 2" xfId="129"/>
    <cellStyle name="Accent6 - 20% 2 2" xfId="130"/>
    <cellStyle name="Accent6 - 20% 3" xfId="131"/>
    <cellStyle name="Accent6 - 40%" xfId="132"/>
    <cellStyle name="Accent6 - 40% 2" xfId="133"/>
    <cellStyle name="Accent6 - 40% 2 2" xfId="134"/>
    <cellStyle name="Accent6 - 40% 3" xfId="135"/>
    <cellStyle name="Accent6 - 60%" xfId="136"/>
    <cellStyle name="Accent6 2" xfId="137"/>
    <cellStyle name="Accent6 3" xfId="138"/>
    <cellStyle name="Accent6 4" xfId="139"/>
    <cellStyle name="Accent6 5" xfId="140"/>
    <cellStyle name="Accent6 6" xfId="141"/>
    <cellStyle name="Accent6 7" xfId="142"/>
    <cellStyle name="Accent6 8" xfId="143"/>
    <cellStyle name="Accent6 9" xfId="144"/>
    <cellStyle name="Bad" xfId="145" builtinId="27" customBuiltin="1"/>
    <cellStyle name="Bad 10" xfId="146"/>
    <cellStyle name="Bad 2" xfId="147"/>
    <cellStyle name="Bad 3" xfId="148"/>
    <cellStyle name="Bad 4" xfId="149"/>
    <cellStyle name="Bad 5" xfId="150"/>
    <cellStyle name="Bad 6" xfId="151"/>
    <cellStyle name="Bad 7" xfId="152"/>
    <cellStyle name="Bad 8" xfId="153"/>
    <cellStyle name="Bad 9" xfId="154"/>
    <cellStyle name="Blogas" xfId="155"/>
    <cellStyle name="Calculation" xfId="156" builtinId="22" customBuiltin="1"/>
    <cellStyle name="Calculation 2" xfId="157"/>
    <cellStyle name="Calculation 3" xfId="158"/>
    <cellStyle name="Calculation 4" xfId="159"/>
    <cellStyle name="Calculation 5" xfId="160"/>
    <cellStyle name="Calculation 6" xfId="161"/>
    <cellStyle name="Calculation 7" xfId="162"/>
    <cellStyle name="Calculation 8" xfId="163"/>
    <cellStyle name="Calculation 9" xfId="164"/>
    <cellStyle name="Check Cell" xfId="165" builtinId="23" customBuiltin="1"/>
    <cellStyle name="Check Cell 2" xfId="166"/>
    <cellStyle name="Check Cell 3" xfId="167"/>
    <cellStyle name="Check Cell 4" xfId="168"/>
    <cellStyle name="Check Cell 5" xfId="169"/>
    <cellStyle name="Check Cell 6" xfId="170"/>
    <cellStyle name="Check Cell 7" xfId="171"/>
    <cellStyle name="Check Cell 8" xfId="172"/>
    <cellStyle name="Check Cell 9" xfId="173"/>
    <cellStyle name="Comma 2" xfId="174"/>
    <cellStyle name="Comma 2 2" xfId="175"/>
    <cellStyle name="Comma 2 3" xfId="176"/>
    <cellStyle name="Comma 3" xfId="177"/>
    <cellStyle name="Comma 3 2" xfId="178"/>
    <cellStyle name="Emphasis 1" xfId="179"/>
    <cellStyle name="Emphasis 1 2" xfId="180"/>
    <cellStyle name="Emphasis 2" xfId="181"/>
    <cellStyle name="Emphasis 2 2" xfId="182"/>
    <cellStyle name="Emphasis 3" xfId="183"/>
    <cellStyle name="Emphasis 3 2" xfId="184"/>
    <cellStyle name="Good 2" xfId="185"/>
    <cellStyle name="Good 2 2" xfId="186"/>
    <cellStyle name="Good 2 2 2" xfId="187"/>
    <cellStyle name="Good 2 3" xfId="188"/>
    <cellStyle name="Good 3" xfId="189"/>
    <cellStyle name="Good 3 2" xfId="190"/>
    <cellStyle name="Good 3 2 2" xfId="191"/>
    <cellStyle name="Good 3 3" xfId="192"/>
    <cellStyle name="Good 4" xfId="193"/>
    <cellStyle name="Good 4 2" xfId="194"/>
    <cellStyle name="Good 4 2 2" xfId="195"/>
    <cellStyle name="Good 4 3" xfId="196"/>
    <cellStyle name="Good 5" xfId="197"/>
    <cellStyle name="Good 5 2" xfId="198"/>
    <cellStyle name="Good 5 2 2" xfId="199"/>
    <cellStyle name="Good 5 3" xfId="200"/>
    <cellStyle name="Good 6" xfId="201"/>
    <cellStyle name="Good 6 2" xfId="202"/>
    <cellStyle name="Good 6 2 2" xfId="203"/>
    <cellStyle name="Good 6 3" xfId="204"/>
    <cellStyle name="Good 7" xfId="205"/>
    <cellStyle name="Good 7 2" xfId="206"/>
    <cellStyle name="Good 7 2 2" xfId="207"/>
    <cellStyle name="Good 7 3" xfId="208"/>
    <cellStyle name="Good 8" xfId="209"/>
    <cellStyle name="Good 8 2" xfId="210"/>
    <cellStyle name="Good 8 2 2" xfId="211"/>
    <cellStyle name="Good 8 3" xfId="212"/>
    <cellStyle name="Good 9" xfId="213"/>
    <cellStyle name="Good 9 2" xfId="214"/>
    <cellStyle name="Good 9 2 2" xfId="215"/>
    <cellStyle name="Good 9 3" xfId="216"/>
    <cellStyle name="Heading 1 2" xfId="217"/>
    <cellStyle name="Heading 1 3" xfId="218"/>
    <cellStyle name="Heading 1 4" xfId="219"/>
    <cellStyle name="Heading 1 5" xfId="220"/>
    <cellStyle name="Heading 1 6" xfId="221"/>
    <cellStyle name="Heading 1 7" xfId="222"/>
    <cellStyle name="Heading 1 8" xfId="223"/>
    <cellStyle name="Heading 1 9" xfId="224"/>
    <cellStyle name="Heading 2 2" xfId="225"/>
    <cellStyle name="Heading 2 3" xfId="226"/>
    <cellStyle name="Heading 2 4" xfId="227"/>
    <cellStyle name="Heading 2 5" xfId="228"/>
    <cellStyle name="Heading 2 6" xfId="229"/>
    <cellStyle name="Heading 2 7" xfId="230"/>
    <cellStyle name="Heading 2 8" xfId="231"/>
    <cellStyle name="Heading 2 9" xfId="232"/>
    <cellStyle name="Heading 3 2" xfId="233"/>
    <cellStyle name="Heading 3 3" xfId="234"/>
    <cellStyle name="Heading 3 4" xfId="235"/>
    <cellStyle name="Heading 3 5" xfId="236"/>
    <cellStyle name="Heading 3 6" xfId="237"/>
    <cellStyle name="Heading 3 7" xfId="238"/>
    <cellStyle name="Heading 3 8" xfId="239"/>
    <cellStyle name="Heading 3 9" xfId="240"/>
    <cellStyle name="Heading 4 2" xfId="241"/>
    <cellStyle name="Heading 4 3" xfId="242"/>
    <cellStyle name="Heading 4 4" xfId="243"/>
    <cellStyle name="Heading 4 5" xfId="244"/>
    <cellStyle name="Heading 4 6" xfId="245"/>
    <cellStyle name="Heading 4 7" xfId="246"/>
    <cellStyle name="Heading 4 8" xfId="247"/>
    <cellStyle name="Heading 4 9" xfId="248"/>
    <cellStyle name="Hyperlink 2" xfId="249"/>
    <cellStyle name="Hyperlink 2 10" xfId="250"/>
    <cellStyle name="Hyperlink 2 10 2" xfId="251"/>
    <cellStyle name="Hyperlink 2 11" xfId="252"/>
    <cellStyle name="Hyperlink 2 11 2" xfId="253"/>
    <cellStyle name="Hyperlink 2 12" xfId="254"/>
    <cellStyle name="Hyperlink 2 13" xfId="255"/>
    <cellStyle name="Hyperlink 2 14" xfId="256"/>
    <cellStyle name="Hyperlink 2 2" xfId="257"/>
    <cellStyle name="Hyperlink 2 2 2" xfId="258"/>
    <cellStyle name="Hyperlink 2 2 3" xfId="259"/>
    <cellStyle name="Hyperlink 2 3" xfId="260"/>
    <cellStyle name="Hyperlink 2 3 2" xfId="261"/>
    <cellStyle name="Hyperlink 2 4" xfId="262"/>
    <cellStyle name="Hyperlink 2 4 2" xfId="263"/>
    <cellStyle name="Hyperlink 2 5" xfId="264"/>
    <cellStyle name="Hyperlink 2 5 2" xfId="265"/>
    <cellStyle name="Hyperlink 2 6" xfId="266"/>
    <cellStyle name="Hyperlink 2 6 2" xfId="267"/>
    <cellStyle name="Hyperlink 2 7" xfId="268"/>
    <cellStyle name="Hyperlink 2 7 2" xfId="269"/>
    <cellStyle name="Hyperlink 2 8" xfId="270"/>
    <cellStyle name="Hyperlink 2 8 2" xfId="271"/>
    <cellStyle name="Hyperlink 2 9" xfId="272"/>
    <cellStyle name="Hyperlink 2 9 2" xfId="273"/>
    <cellStyle name="Hyperlink 3" xfId="274"/>
    <cellStyle name="Hyperlink 4" xfId="275"/>
    <cellStyle name="Hyperlink 5" xfId="276"/>
    <cellStyle name="Hyperlink 5 2" xfId="277"/>
    <cellStyle name="Hyperlink 5 3" xfId="278"/>
    <cellStyle name="Hyperlink 5 6" xfId="279"/>
    <cellStyle name="Hyperlink 5 6 2" xfId="280"/>
    <cellStyle name="Hyperlink 6" xfId="281"/>
    <cellStyle name="Hyperlink 7" xfId="282"/>
    <cellStyle name="Input" xfId="283" builtinId="20" customBuiltin="1"/>
    <cellStyle name="Input 2" xfId="284"/>
    <cellStyle name="Input 3" xfId="285"/>
    <cellStyle name="Input 4" xfId="286"/>
    <cellStyle name="Input 5" xfId="287"/>
    <cellStyle name="Input 6" xfId="288"/>
    <cellStyle name="Input 7" xfId="289"/>
    <cellStyle name="Input 8" xfId="290"/>
    <cellStyle name="Input 9" xfId="291"/>
    <cellStyle name="Įprastas 2" xfId="292"/>
    <cellStyle name="Įvestis" xfId="293"/>
    <cellStyle name="Linked Cell" xfId="294" builtinId="24" customBuiltin="1"/>
    <cellStyle name="Linked Cell 2" xfId="295"/>
    <cellStyle name="Linked Cell 3" xfId="296"/>
    <cellStyle name="Linked Cell 4" xfId="297"/>
    <cellStyle name="Linked Cell 5" xfId="298"/>
    <cellStyle name="Linked Cell 6" xfId="299"/>
    <cellStyle name="Linked Cell 7" xfId="300"/>
    <cellStyle name="Linked Cell 8" xfId="301"/>
    <cellStyle name="Linked Cell 9" xfId="302"/>
    <cellStyle name="Neutral" xfId="303" builtinId="28" customBuiltin="1"/>
    <cellStyle name="Neutral 2" xfId="304"/>
    <cellStyle name="Neutral 3" xfId="305"/>
    <cellStyle name="Neutral 4" xfId="306"/>
    <cellStyle name="Neutral 5" xfId="307"/>
    <cellStyle name="Neutral 6" xfId="308"/>
    <cellStyle name="Neutral 7" xfId="309"/>
    <cellStyle name="Neutral 8" xfId="310"/>
    <cellStyle name="Neutral 9" xfId="311"/>
    <cellStyle name="Neutralus" xfId="312"/>
    <cellStyle name="Normal" xfId="0" builtinId="0"/>
    <cellStyle name="Normal 10" xfId="313"/>
    <cellStyle name="Normal 10 10" xfId="314"/>
    <cellStyle name="Normal 10 10 2" xfId="315"/>
    <cellStyle name="Normal 10 10 2 2" xfId="316"/>
    <cellStyle name="Normal 10 10 2 3" xfId="317"/>
    <cellStyle name="Normal 10 10 3" xfId="318"/>
    <cellStyle name="Normal 10 10 4" xfId="319"/>
    <cellStyle name="Normal 10 11" xfId="320"/>
    <cellStyle name="Normal 10 11 2" xfId="321"/>
    <cellStyle name="Normal 10 11 3" xfId="322"/>
    <cellStyle name="Normal 10 12" xfId="323"/>
    <cellStyle name="Normal 10 12 2" xfId="324"/>
    <cellStyle name="Normal 10 12 3" xfId="325"/>
    <cellStyle name="Normal 10 13" xfId="326"/>
    <cellStyle name="Normal 10 14" xfId="327"/>
    <cellStyle name="Normal 10 15" xfId="328"/>
    <cellStyle name="Normal 10 2" xfId="329"/>
    <cellStyle name="Normal 10 2 2" xfId="330"/>
    <cellStyle name="Normal 10 2 2 2" xfId="331"/>
    <cellStyle name="Normal 10 2 2 3" xfId="332"/>
    <cellStyle name="Normal 10 2 3" xfId="333"/>
    <cellStyle name="Normal 10 2 4" xfId="334"/>
    <cellStyle name="Normal 10 3" xfId="335"/>
    <cellStyle name="Normal 10 3 2" xfId="336"/>
    <cellStyle name="Normal 10 3 2 2" xfId="337"/>
    <cellStyle name="Normal 10 3 2 3" xfId="338"/>
    <cellStyle name="Normal 10 3 3" xfId="339"/>
    <cellStyle name="Normal 10 3 4" xfId="340"/>
    <cellStyle name="Normal 10 4" xfId="341"/>
    <cellStyle name="Normal 10 4 2" xfId="342"/>
    <cellStyle name="Normal 10 4 2 2" xfId="343"/>
    <cellStyle name="Normal 10 4 2 3" xfId="344"/>
    <cellStyle name="Normal 10 4 3" xfId="345"/>
    <cellStyle name="Normal 10 4 4" xfId="346"/>
    <cellStyle name="Normal 10 5" xfId="347"/>
    <cellStyle name="Normal 10 5 2" xfId="348"/>
    <cellStyle name="Normal 10 5 2 2" xfId="349"/>
    <cellStyle name="Normal 10 5 2 3" xfId="350"/>
    <cellStyle name="Normal 10 5 3" xfId="351"/>
    <cellStyle name="Normal 10 5 4" xfId="352"/>
    <cellStyle name="Normal 10 6" xfId="353"/>
    <cellStyle name="Normal 10 6 2" xfId="354"/>
    <cellStyle name="Normal 10 6 2 2" xfId="355"/>
    <cellStyle name="Normal 10 6 2 3" xfId="356"/>
    <cellStyle name="Normal 10 6 3" xfId="357"/>
    <cellStyle name="Normal 10 6 4" xfId="358"/>
    <cellStyle name="Normal 10 7" xfId="359"/>
    <cellStyle name="Normal 10 7 2" xfId="360"/>
    <cellStyle name="Normal 10 7 2 2" xfId="361"/>
    <cellStyle name="Normal 10 7 2 3" xfId="362"/>
    <cellStyle name="Normal 10 7 3" xfId="363"/>
    <cellStyle name="Normal 10 7 4" xfId="364"/>
    <cellStyle name="Normal 10 8" xfId="365"/>
    <cellStyle name="Normal 10 8 2" xfId="366"/>
    <cellStyle name="Normal 10 8 2 2" xfId="367"/>
    <cellStyle name="Normal 10 8 2 3" xfId="368"/>
    <cellStyle name="Normal 10 8 3" xfId="369"/>
    <cellStyle name="Normal 10 8 4" xfId="370"/>
    <cellStyle name="Normal 10 9" xfId="371"/>
    <cellStyle name="Normal 10 9 2" xfId="372"/>
    <cellStyle name="Normal 10 9 2 2" xfId="373"/>
    <cellStyle name="Normal 10 9 2 3" xfId="374"/>
    <cellStyle name="Normal 10 9 3" xfId="375"/>
    <cellStyle name="Normal 10 9 4" xfId="376"/>
    <cellStyle name="Normal 11" xfId="377"/>
    <cellStyle name="Normal 11 10" xfId="378"/>
    <cellStyle name="Normal 11 10 2" xfId="379"/>
    <cellStyle name="Normal 11 11" xfId="380"/>
    <cellStyle name="Normal 11 12" xfId="381"/>
    <cellStyle name="Normal 11 2" xfId="382"/>
    <cellStyle name="Normal 11 2 2" xfId="383"/>
    <cellStyle name="Normal 11 3" xfId="384"/>
    <cellStyle name="Normal 11 3 2" xfId="385"/>
    <cellStyle name="Normal 11 4" xfId="386"/>
    <cellStyle name="Normal 11 4 2" xfId="387"/>
    <cellStyle name="Normal 11 5" xfId="388"/>
    <cellStyle name="Normal 11 5 2" xfId="389"/>
    <cellStyle name="Normal 11 6" xfId="390"/>
    <cellStyle name="Normal 11 6 2" xfId="391"/>
    <cellStyle name="Normal 11 7" xfId="392"/>
    <cellStyle name="Normal 11 7 2" xfId="393"/>
    <cellStyle name="Normal 11 8" xfId="394"/>
    <cellStyle name="Normal 11 8 2" xfId="395"/>
    <cellStyle name="Normal 11 9" xfId="396"/>
    <cellStyle name="Normal 11 9 2" xfId="397"/>
    <cellStyle name="Normal 12" xfId="398"/>
    <cellStyle name="Normal 12 2" xfId="399"/>
    <cellStyle name="Normal 12 3" xfId="400"/>
    <cellStyle name="Normal 12_Nepakeistos VSAFAS formos 2012 metams" xfId="401"/>
    <cellStyle name="Normal 13" xfId="402"/>
    <cellStyle name="Normal 13 2" xfId="403"/>
    <cellStyle name="Normal 13 2 2" xfId="404"/>
    <cellStyle name="Normal 13 2 3" xfId="405"/>
    <cellStyle name="Normal 13 3" xfId="406"/>
    <cellStyle name="Normal 13 3 2" xfId="407"/>
    <cellStyle name="Normal 13 3 3" xfId="408"/>
    <cellStyle name="Normal 13 4" xfId="409"/>
    <cellStyle name="Normal 13 5" xfId="410"/>
    <cellStyle name="Normal 14" xfId="411"/>
    <cellStyle name="Normal 14 2" xfId="412"/>
    <cellStyle name="Normal 14 2 2" xfId="413"/>
    <cellStyle name="Normal 14 2 3" xfId="414"/>
    <cellStyle name="Normal 14 3" xfId="415"/>
    <cellStyle name="Normal 14 3 2" xfId="416"/>
    <cellStyle name="Normal 14 3 3" xfId="417"/>
    <cellStyle name="Normal 14 4" xfId="418"/>
    <cellStyle name="Normal 14 5" xfId="419"/>
    <cellStyle name="Normal 15" xfId="420"/>
    <cellStyle name="Normal 15 2" xfId="421"/>
    <cellStyle name="Normal 15 2 2" xfId="422"/>
    <cellStyle name="Normal 15 2 3" xfId="423"/>
    <cellStyle name="Normal 15 3" xfId="424"/>
    <cellStyle name="Normal 15 3 2" xfId="425"/>
    <cellStyle name="Normal 15 3 3" xfId="426"/>
    <cellStyle name="Normal 15 4" xfId="427"/>
    <cellStyle name="Normal 15 5" xfId="428"/>
    <cellStyle name="Normal 16" xfId="429"/>
    <cellStyle name="Normal 16 10" xfId="430"/>
    <cellStyle name="Normal 16 10 2" xfId="431"/>
    <cellStyle name="Normal 16 10 2 2" xfId="432"/>
    <cellStyle name="Normal 16 10 2 3" xfId="433"/>
    <cellStyle name="Normal 16 10 3" xfId="434"/>
    <cellStyle name="Normal 16 10 4" xfId="435"/>
    <cellStyle name="Normal 16 11" xfId="436"/>
    <cellStyle name="Normal 16 11 2" xfId="437"/>
    <cellStyle name="Normal 16 11 3" xfId="438"/>
    <cellStyle name="Normal 16 11 4" xfId="439"/>
    <cellStyle name="Normal 16 12" xfId="440"/>
    <cellStyle name="Normal 16 12 2" xfId="441"/>
    <cellStyle name="Normal 16 12 3" xfId="442"/>
    <cellStyle name="Normal 16 13" xfId="443"/>
    <cellStyle name="Normal 16 13 10" xfId="444"/>
    <cellStyle name="Normal 16 13 11" xfId="445"/>
    <cellStyle name="Normal 16 13 12" xfId="446"/>
    <cellStyle name="Normal 16 13 2" xfId="447"/>
    <cellStyle name="Normal 16 13 2 2" xfId="448"/>
    <cellStyle name="Normal 16 13 2 2 2" xfId="449"/>
    <cellStyle name="Normal 16 13 2 2 3" xfId="450"/>
    <cellStyle name="Normal 16 13 2 2_VSAKIS-Tarpusavio operacijos-vidines operacijos-ketv-2010 11 15" xfId="451"/>
    <cellStyle name="Normal 16 13 2 3" xfId="452"/>
    <cellStyle name="Normal 16 13 2 4" xfId="453"/>
    <cellStyle name="Normal 16 13 2_VSAKIS-Tarpusavio operacijos-vidines operacijos-ketv-2010 11 15" xfId="454"/>
    <cellStyle name="Normal 16 13 3" xfId="455"/>
    <cellStyle name="Normal 16 13 3 2" xfId="456"/>
    <cellStyle name="Normal 16 13 3 2 2" xfId="457"/>
    <cellStyle name="Normal 16 13 3 2 3" xfId="458"/>
    <cellStyle name="Normal 16 13 3 2_VSAKIS-Tarpusavio operacijos-vidines operacijos-ketv-2010 11 15" xfId="459"/>
    <cellStyle name="Normal 16 13 3 3" xfId="460"/>
    <cellStyle name="Normal 16 13 3 4" xfId="461"/>
    <cellStyle name="Normal 16 13 3_VSAKIS-Tarpusavio operacijos-vidines operacijos-ketv-2010 11 15" xfId="462"/>
    <cellStyle name="Normal 16 13 4" xfId="463"/>
    <cellStyle name="Normal 16 13 4 2" xfId="464"/>
    <cellStyle name="Normal 16 13 4 3" xfId="465"/>
    <cellStyle name="Normal 16 13 4_VSAKIS-Tarpusavio operacijos-vidines operacijos-ketv-2010 11 15" xfId="466"/>
    <cellStyle name="Normal 16 13 5" xfId="467"/>
    <cellStyle name="Normal 16 13 6" xfId="468"/>
    <cellStyle name="Normal 16 13 7" xfId="469"/>
    <cellStyle name="Normal 16 13 9" xfId="470"/>
    <cellStyle name="Normal 16 13_VSAKIS-Tarpusavio operacijos-vidines operacijos-ketv-2010 11 15" xfId="471"/>
    <cellStyle name="Normal 16 14" xfId="472"/>
    <cellStyle name="Normal 16 14 2" xfId="473"/>
    <cellStyle name="Normal 16 14 2 2" xfId="474"/>
    <cellStyle name="Normal 16 14 2 3" xfId="475"/>
    <cellStyle name="Normal 16 14 2_VSAKIS-Tarpusavio operacijos-vidines operacijos-ketv-2010 11 15" xfId="476"/>
    <cellStyle name="Normal 16 14 3" xfId="477"/>
    <cellStyle name="Normal 16 14 4" xfId="478"/>
    <cellStyle name="Normal 16 14_VSAKIS-Tarpusavio operacijos-vidines operacijos-ketv-2010 11 15" xfId="479"/>
    <cellStyle name="Normal 16 15" xfId="480"/>
    <cellStyle name="Normal 16 15 2" xfId="481"/>
    <cellStyle name="Normal 16 15 3" xfId="482"/>
    <cellStyle name="Normal 16 15_VSAKIS-Tarpusavio operacijos-vidines operacijos-ketv-2010 11 15" xfId="483"/>
    <cellStyle name="Normal 16 16" xfId="484"/>
    <cellStyle name="Normal 16 17" xfId="485"/>
    <cellStyle name="Normal 16 18" xfId="486"/>
    <cellStyle name="Normal 16 2" xfId="487"/>
    <cellStyle name="Normal 16 2 2" xfId="488"/>
    <cellStyle name="Normal 16 2 2 2" xfId="489"/>
    <cellStyle name="Normal 16 2 2 3" xfId="490"/>
    <cellStyle name="Normal 16 2 3" xfId="491"/>
    <cellStyle name="Normal 16 2 3 2" xfId="492"/>
    <cellStyle name="Normal 16 2 3 3" xfId="493"/>
    <cellStyle name="Normal 16 2 4" xfId="494"/>
    <cellStyle name="Normal 16 2 5" xfId="495"/>
    <cellStyle name="Normal 16 3" xfId="496"/>
    <cellStyle name="Normal 16 3 2" xfId="497"/>
    <cellStyle name="Normal 16 3 2 2" xfId="498"/>
    <cellStyle name="Normal 16 3 2 3" xfId="499"/>
    <cellStyle name="Normal 16 3 3" xfId="500"/>
    <cellStyle name="Normal 16 3 4" xfId="501"/>
    <cellStyle name="Normal 16 4" xfId="502"/>
    <cellStyle name="Normal 16 4 2" xfId="503"/>
    <cellStyle name="Normal 16 4 2 2" xfId="504"/>
    <cellStyle name="Normal 16 4 2 3" xfId="505"/>
    <cellStyle name="Normal 16 4 3" xfId="506"/>
    <cellStyle name="Normal 16 4 4" xfId="507"/>
    <cellStyle name="Normal 16 5" xfId="508"/>
    <cellStyle name="Normal 16 5 2" xfId="509"/>
    <cellStyle name="Normal 16 5 2 2" xfId="510"/>
    <cellStyle name="Normal 16 5 2 3" xfId="511"/>
    <cellStyle name="Normal 16 5 3" xfId="512"/>
    <cellStyle name="Normal 16 5 4" xfId="513"/>
    <cellStyle name="Normal 16 6" xfId="514"/>
    <cellStyle name="Normal 16 6 2" xfId="515"/>
    <cellStyle name="Normal 16 6 2 2" xfId="516"/>
    <cellStyle name="Normal 16 6 2 3" xfId="517"/>
    <cellStyle name="Normal 16 6 3" xfId="518"/>
    <cellStyle name="Normal 16 6 4" xfId="519"/>
    <cellStyle name="Normal 16 7" xfId="520"/>
    <cellStyle name="Normal 16 7 2" xfId="521"/>
    <cellStyle name="Normal 16 7 2 2" xfId="522"/>
    <cellStyle name="Normal 16 7 2 3" xfId="523"/>
    <cellStyle name="Normal 16 7 3" xfId="524"/>
    <cellStyle name="Normal 16 7 4" xfId="525"/>
    <cellStyle name="Normal 16 7 5" xfId="526"/>
    <cellStyle name="Normal 16 7 6" xfId="527"/>
    <cellStyle name="Normal 16 7_VSAKIS-Tarpusavio operacijos-2010 11 12" xfId="528"/>
    <cellStyle name="Normal 16 8" xfId="529"/>
    <cellStyle name="Normal 16 8 2" xfId="530"/>
    <cellStyle name="Normal 16 8 2 2" xfId="531"/>
    <cellStyle name="Normal 16 8 2 3" xfId="532"/>
    <cellStyle name="Normal 16 8 3" xfId="533"/>
    <cellStyle name="Normal 16 8 4" xfId="534"/>
    <cellStyle name="Normal 16 9" xfId="535"/>
    <cellStyle name="Normal 16 9 2" xfId="536"/>
    <cellStyle name="Normal 16 9 2 2" xfId="537"/>
    <cellStyle name="Normal 16 9 2 3" xfId="538"/>
    <cellStyle name="Normal 16 9 3" xfId="539"/>
    <cellStyle name="Normal 16 9 4" xfId="540"/>
    <cellStyle name="Normal 17" xfId="541"/>
    <cellStyle name="Normal 17 10" xfId="542"/>
    <cellStyle name="Normal 17 10 2" xfId="543"/>
    <cellStyle name="Normal 17 10 2 2" xfId="544"/>
    <cellStyle name="Normal 17 10 2 3" xfId="545"/>
    <cellStyle name="Normal 17 10 3" xfId="546"/>
    <cellStyle name="Normal 17 10 7" xfId="547"/>
    <cellStyle name="Normal 17 11" xfId="548"/>
    <cellStyle name="Normal 17 11 2" xfId="549"/>
    <cellStyle name="Normal 17 11 3" xfId="550"/>
    <cellStyle name="Normal 17 11 4" xfId="551"/>
    <cellStyle name="Normal 17 11 5" xfId="552"/>
    <cellStyle name="Normal 17 11 6" xfId="553"/>
    <cellStyle name="Normal 17 11_VSAKIS-Tarpusavio operacijos-2010 11 12" xfId="554"/>
    <cellStyle name="Normal 17 12" xfId="555"/>
    <cellStyle name="Normal 17 12 2" xfId="556"/>
    <cellStyle name="Normal 17 12 3" xfId="557"/>
    <cellStyle name="Normal 17 13" xfId="558"/>
    <cellStyle name="Normal 17 13 2" xfId="559"/>
    <cellStyle name="Normal 17 13 3" xfId="560"/>
    <cellStyle name="Normal 17 14" xfId="561"/>
    <cellStyle name="Normal 17 2" xfId="562"/>
    <cellStyle name="Normal 17 2 2" xfId="563"/>
    <cellStyle name="Normal 17 2 2 2" xfId="564"/>
    <cellStyle name="Normal 17 2 2 3" xfId="565"/>
    <cellStyle name="Normal 17 2 3" xfId="566"/>
    <cellStyle name="Normal 17 2 4" xfId="567"/>
    <cellStyle name="Normal 17 3" xfId="568"/>
    <cellStyle name="Normal 17 3 2" xfId="569"/>
    <cellStyle name="Normal 17 3 2 2" xfId="570"/>
    <cellStyle name="Normal 17 3 2 3" xfId="571"/>
    <cellStyle name="Normal 17 3 3" xfId="572"/>
    <cellStyle name="Normal 17 3 4" xfId="573"/>
    <cellStyle name="Normal 17 4" xfId="574"/>
    <cellStyle name="Normal 17 4 2" xfId="575"/>
    <cellStyle name="Normal 17 4 2 2" xfId="576"/>
    <cellStyle name="Normal 17 4 2 3" xfId="577"/>
    <cellStyle name="Normal 17 4 3" xfId="578"/>
    <cellStyle name="Normal 17 4 4" xfId="579"/>
    <cellStyle name="Normal 17 5" xfId="580"/>
    <cellStyle name="Normal 17 5 2" xfId="581"/>
    <cellStyle name="Normal 17 5 2 2" xfId="582"/>
    <cellStyle name="Normal 17 5 2 3" xfId="583"/>
    <cellStyle name="Normal 17 5 3" xfId="584"/>
    <cellStyle name="Normal 17 5 4" xfId="585"/>
    <cellStyle name="Normal 17 6" xfId="586"/>
    <cellStyle name="Normal 17 6 2" xfId="587"/>
    <cellStyle name="Normal 17 6 2 2" xfId="588"/>
    <cellStyle name="Normal 17 6 2 3" xfId="589"/>
    <cellStyle name="Normal 17 6 3" xfId="590"/>
    <cellStyle name="Normal 17 6 4" xfId="591"/>
    <cellStyle name="Normal 17 7" xfId="592"/>
    <cellStyle name="Normal 17 7 2" xfId="593"/>
    <cellStyle name="Normal 17 7 2 2" xfId="594"/>
    <cellStyle name="Normal 17 7 2 3" xfId="595"/>
    <cellStyle name="Normal 17 7 3" xfId="596"/>
    <cellStyle name="Normal 17 7 4" xfId="597"/>
    <cellStyle name="Normal 17 8" xfId="598"/>
    <cellStyle name="Normal 17 8 2" xfId="599"/>
    <cellStyle name="Normal 17 8 2 2" xfId="600"/>
    <cellStyle name="Normal 17 8 2 3" xfId="601"/>
    <cellStyle name="Normal 17 8 3" xfId="602"/>
    <cellStyle name="Normal 17 8 4" xfId="603"/>
    <cellStyle name="Normal 17 9" xfId="604"/>
    <cellStyle name="Normal 17 9 2" xfId="605"/>
    <cellStyle name="Normal 17 9 2 2" xfId="606"/>
    <cellStyle name="Normal 17 9 2 3" xfId="607"/>
    <cellStyle name="Normal 17 9 3" xfId="608"/>
    <cellStyle name="Normal 17 9 4" xfId="609"/>
    <cellStyle name="Normal 18" xfId="610"/>
    <cellStyle name="Normal 18 2" xfId="611"/>
    <cellStyle name="Normal 18 2 2" xfId="612"/>
    <cellStyle name="Normal 18 2 3" xfId="613"/>
    <cellStyle name="Normal 18 3" xfId="614"/>
    <cellStyle name="Normal 18 3 2" xfId="615"/>
    <cellStyle name="Normal 18 3 2 2" xfId="616"/>
    <cellStyle name="Normal 18 3 2 2 2" xfId="617"/>
    <cellStyle name="Normal 18 3 2 2 3" xfId="618"/>
    <cellStyle name="Normal 18 3 2 2_VSAKIS-Tarpusavio operacijos-vidines operacijos-ketv-2010 11 15" xfId="619"/>
    <cellStyle name="Normal 18 3 2 3" xfId="620"/>
    <cellStyle name="Normal 18 3 2 4" xfId="621"/>
    <cellStyle name="Normal 18 3 2_VSAKIS-Tarpusavio operacijos-vidines operacijos-ketv-2010 11 15" xfId="622"/>
    <cellStyle name="Normal 18 3 3" xfId="623"/>
    <cellStyle name="Normal 18 3 3 2" xfId="624"/>
    <cellStyle name="Normal 18 3 3 2 2" xfId="625"/>
    <cellStyle name="Normal 18 3 3 2 3" xfId="626"/>
    <cellStyle name="Normal 18 3 3 2_VSAKIS-Tarpusavio operacijos-vidines operacijos-ketv-2010 11 15" xfId="627"/>
    <cellStyle name="Normal 18 3 3 3" xfId="628"/>
    <cellStyle name="Normal 18 3 3 4" xfId="629"/>
    <cellStyle name="Normal 18 3 3_VSAKIS-Tarpusavio operacijos-vidines operacijos-ketv-2010 11 15" xfId="630"/>
    <cellStyle name="Normal 18 3 4" xfId="631"/>
    <cellStyle name="Normal 18 3 4 2" xfId="632"/>
    <cellStyle name="Normal 18 3 4 3" xfId="633"/>
    <cellStyle name="Normal 18 3 4_VSAKIS-Tarpusavio operacijos-vidines operacijos-ketv-2010 11 15" xfId="634"/>
    <cellStyle name="Normal 18 3 5" xfId="635"/>
    <cellStyle name="Normal 18 3 6" xfId="636"/>
    <cellStyle name="Normal 18 3_VSAKIS-Tarpusavio operacijos-vidines operacijos-ketv-2010 11 15" xfId="637"/>
    <cellStyle name="Normal 18 4" xfId="638"/>
    <cellStyle name="Normal 18 4 2" xfId="639"/>
    <cellStyle name="Normal 18 4 2 2" xfId="640"/>
    <cellStyle name="Normal 18 4 2 3" xfId="641"/>
    <cellStyle name="Normal 18 4 2_VSAKIS-Tarpusavio operacijos-vidines operacijos-ketv-2010 11 15" xfId="642"/>
    <cellStyle name="Normal 18 4 3" xfId="643"/>
    <cellStyle name="Normal 18 4 4" xfId="644"/>
    <cellStyle name="Normal 18 4_VSAKIS-Tarpusavio operacijos-vidines operacijos-ketv-2010 11 15" xfId="645"/>
    <cellStyle name="Normal 18 5" xfId="646"/>
    <cellStyle name="Normal 18 5 2" xfId="647"/>
    <cellStyle name="Normal 18 5 3" xfId="648"/>
    <cellStyle name="Normal 18 5_VSAKIS-Tarpusavio operacijos-vidines operacijos-ketv-2010 11 15" xfId="649"/>
    <cellStyle name="Normal 18 6" xfId="650"/>
    <cellStyle name="Normal 18 7" xfId="651"/>
    <cellStyle name="Normal 18 8" xfId="652"/>
    <cellStyle name="Normal 19" xfId="653"/>
    <cellStyle name="Normal 19 10" xfId="654"/>
    <cellStyle name="Normal 19 2" xfId="655"/>
    <cellStyle name="Normal 19 2 2" xfId="656"/>
    <cellStyle name="Normal 19 2 3" xfId="657"/>
    <cellStyle name="Normal 19 2 6" xfId="658"/>
    <cellStyle name="Normal 19 2_VSAKIS-Tarpusavio operacijos-2010 11 12" xfId="659"/>
    <cellStyle name="Normal 19 3" xfId="660"/>
    <cellStyle name="Normal 19 3 2" xfId="661"/>
    <cellStyle name="Normal 19 3 2 2" xfId="662"/>
    <cellStyle name="Normal 19 3 2 2 2" xfId="663"/>
    <cellStyle name="Normal 19 3 2 2 3" xfId="664"/>
    <cellStyle name="Normal 19 3 2 2_VSAKIS-Tarpusavio operacijos-vidines operacijos-ketv-2010 11 15" xfId="665"/>
    <cellStyle name="Normal 19 3 2 3" xfId="666"/>
    <cellStyle name="Normal 19 3 2 4" xfId="667"/>
    <cellStyle name="Normal 19 3 2_VSAKIS-Tarpusavio operacijos-vidines operacijos-ketv-2010 11 15" xfId="668"/>
    <cellStyle name="Normal 19 3 3" xfId="669"/>
    <cellStyle name="Normal 19 3 3 2" xfId="670"/>
    <cellStyle name="Normal 19 3 3 2 2" xfId="671"/>
    <cellStyle name="Normal 19 3 3 2 3" xfId="672"/>
    <cellStyle name="Normal 19 3 3 2_VSAKIS-Tarpusavio operacijos-vidines operacijos-ketv-2010 11 15" xfId="673"/>
    <cellStyle name="Normal 19 3 3 3" xfId="674"/>
    <cellStyle name="Normal 19 3 3 4" xfId="675"/>
    <cellStyle name="Normal 19 3 3_VSAKIS-Tarpusavio operacijos-vidines operacijos-ketv-2010 11 15" xfId="676"/>
    <cellStyle name="Normal 19 3 4" xfId="677"/>
    <cellStyle name="Normal 19 3 4 2" xfId="678"/>
    <cellStyle name="Normal 19 3 4 3" xfId="679"/>
    <cellStyle name="Normal 19 3 4_VSAKIS-Tarpusavio operacijos-vidines operacijos-ketv-2010 11 15" xfId="680"/>
    <cellStyle name="Normal 19 3 5" xfId="681"/>
    <cellStyle name="Normal 19 3 6" xfId="682"/>
    <cellStyle name="Normal 19 3 7" xfId="683"/>
    <cellStyle name="Normal 19 3 7 2" xfId="684"/>
    <cellStyle name="Normal 19 3 8" xfId="685"/>
    <cellStyle name="Normal 19 3_VSAKIS-Tarpusavio operacijos-vidines operacijos-ketv-2010 11 15" xfId="686"/>
    <cellStyle name="Normal 19 4" xfId="687"/>
    <cellStyle name="Normal 19 4 2" xfId="688"/>
    <cellStyle name="Normal 19 4 2 2" xfId="689"/>
    <cellStyle name="Normal 19 4 2 3" xfId="690"/>
    <cellStyle name="Normal 19 4 2_VSAKIS-Tarpusavio operacijos-vidines operacijos-ketv-2010 11 15" xfId="691"/>
    <cellStyle name="Normal 19 4 3" xfId="692"/>
    <cellStyle name="Normal 19 4 4" xfId="693"/>
    <cellStyle name="Normal 19 4_VSAKIS-Tarpusavio operacijos-vidines operacijos-ketv-2010 11 15" xfId="694"/>
    <cellStyle name="Normal 19 5" xfId="695"/>
    <cellStyle name="Normal 19 5 2" xfId="696"/>
    <cellStyle name="Normal 19 5 3" xfId="697"/>
    <cellStyle name="Normal 19 5_VSAKIS-Tarpusavio operacijos-vidines operacijos-ketv-2010 11 15" xfId="698"/>
    <cellStyle name="Normal 19 6" xfId="699"/>
    <cellStyle name="Normal 19 7" xfId="700"/>
    <cellStyle name="Normal 19 8" xfId="701"/>
    <cellStyle name="Normal 19 9" xfId="702"/>
    <cellStyle name="Normal 19_VSAKIS-Tarpusavio operacijos-2010 11 12" xfId="703"/>
    <cellStyle name="Normal 2" xfId="704"/>
    <cellStyle name="Normal 2 10" xfId="705"/>
    <cellStyle name="Normal 2 11" xfId="706"/>
    <cellStyle name="Normal 2 2" xfId="707"/>
    <cellStyle name="Normal 2 2 2" xfId="708"/>
    <cellStyle name="Normal 2 2 2 2" xfId="709"/>
    <cellStyle name="Normal 2 2 2 2 2" xfId="710"/>
    <cellStyle name="Normal 2 2 2 2 3" xfId="711"/>
    <cellStyle name="Normal 2 2 2 3" xfId="712"/>
    <cellStyle name="Normal 2 2 2 4" xfId="713"/>
    <cellStyle name="Normal 2 2 2 41" xfId="714"/>
    <cellStyle name="Normal 2 2 2 5" xfId="715"/>
    <cellStyle name="Normal 2 2 2 6" xfId="716"/>
    <cellStyle name="Normal 2 2 2 7" xfId="717"/>
    <cellStyle name="Normal 2 2 2_VSAKIS-Tarpusavio operacijos-2010 11 12" xfId="718"/>
    <cellStyle name="Normal 2 2 3" xfId="719"/>
    <cellStyle name="Normal 2 2 3 2" xfId="720"/>
    <cellStyle name="Normal 2 2 3 3" xfId="721"/>
    <cellStyle name="Normal 2 2 4" xfId="722"/>
    <cellStyle name="Normal 2 2_VSAKIS-Tarpusavio operacijos-2010 11 12" xfId="723"/>
    <cellStyle name="Normal 2 3" xfId="724"/>
    <cellStyle name="Normal 2 3 2" xfId="725"/>
    <cellStyle name="Normal 2 3 2 2" xfId="726"/>
    <cellStyle name="Normal 2 3 2 3" xfId="727"/>
    <cellStyle name="Normal 2 3 3" xfId="728"/>
    <cellStyle name="Normal 2 3 3 2" xfId="729"/>
    <cellStyle name="Normal 2 3 3 3" xfId="730"/>
    <cellStyle name="Normal 2 3 4" xfId="731"/>
    <cellStyle name="Normal 2 3 5" xfId="732"/>
    <cellStyle name="Normal 2 3 6" xfId="733"/>
    <cellStyle name="Normal 2 3 7" xfId="734"/>
    <cellStyle name="Normal 2 4" xfId="735"/>
    <cellStyle name="Normal 2 5" xfId="736"/>
    <cellStyle name="Normal 2 5 2" xfId="737"/>
    <cellStyle name="Normal 2 5 2 2" xfId="738"/>
    <cellStyle name="Normal 2 5 2 2 2" xfId="739"/>
    <cellStyle name="Normal 2 5 2 2 3" xfId="740"/>
    <cellStyle name="Normal 2 5 2 2_VSAKIS-Tarpusavio operacijos-vidines operacijos-ketv-2010 11 15" xfId="741"/>
    <cellStyle name="Normal 2 5 2 3" xfId="742"/>
    <cellStyle name="Normal 2 5 2 4" xfId="743"/>
    <cellStyle name="Normal 2 5 2_VSAKIS-Tarpusavio operacijos-vidines operacijos-ketv-2010 11 15" xfId="744"/>
    <cellStyle name="Normal 2 5 3" xfId="745"/>
    <cellStyle name="Normal 2 5 3 2" xfId="746"/>
    <cellStyle name="Normal 2 5 3 2 2" xfId="747"/>
    <cellStyle name="Normal 2 5 3 2 3" xfId="748"/>
    <cellStyle name="Normal 2 5 3 2_VSAKIS-Tarpusavio operacijos-vidines operacijos-ketv-2010 11 15" xfId="749"/>
    <cellStyle name="Normal 2 5 3 3" xfId="750"/>
    <cellStyle name="Normal 2 5 3 4" xfId="751"/>
    <cellStyle name="Normal 2 5 3_VSAKIS-Tarpusavio operacijos-vidines operacijos-ketv-2010 11 15" xfId="752"/>
    <cellStyle name="Normal 2 5 4" xfId="753"/>
    <cellStyle name="Normal 2 5 4 2" xfId="754"/>
    <cellStyle name="Normal 2 5 4 3" xfId="755"/>
    <cellStyle name="Normal 2 5 4_VSAKIS-Tarpusavio operacijos-vidines operacijos-ketv-2010 11 15" xfId="756"/>
    <cellStyle name="Normal 2 5 5" xfId="757"/>
    <cellStyle name="Normal 2 5 6" xfId="758"/>
    <cellStyle name="Normal 2 5 7" xfId="759"/>
    <cellStyle name="Normal 2 5_VSAKIS-Tarpusavio operacijos-vidines operacijos-ketv-2010 11 15" xfId="760"/>
    <cellStyle name="Normal 2 6" xfId="761"/>
    <cellStyle name="Normal 2 6 2" xfId="762"/>
    <cellStyle name="Normal 2 6 2 2" xfId="763"/>
    <cellStyle name="Normal 2 6 2 3" xfId="764"/>
    <cellStyle name="Normal 2 6 2_VSAKIS-Tarpusavio operacijos-vidines operacijos-ketv-2010 11 15" xfId="765"/>
    <cellStyle name="Normal 2 6 3" xfId="766"/>
    <cellStyle name="Normal 2 6 4" xfId="767"/>
    <cellStyle name="Normal 2 6_VSAKIS-Tarpusavio operacijos-vidines operacijos-ketv-2010 11 15" xfId="768"/>
    <cellStyle name="Normal 2 7" xfId="769"/>
    <cellStyle name="Normal 2 7 2" xfId="770"/>
    <cellStyle name="Normal 2 7 3" xfId="771"/>
    <cellStyle name="Normal 2 7_VSAKIS-Tarpusavio operacijos-vidines operacijos-ketv-2010 11 15" xfId="772"/>
    <cellStyle name="Normal 2 8" xfId="773"/>
    <cellStyle name="Normal 2 9" xfId="774"/>
    <cellStyle name="Normal 2 9 2" xfId="775"/>
    <cellStyle name="Normal 2_VSAKIS-Tarpusavio operacijos-2010 11 12" xfId="776"/>
    <cellStyle name="Normal 20" xfId="777"/>
    <cellStyle name="Normal 20 2" xfId="778"/>
    <cellStyle name="Normal 20 2 2" xfId="779"/>
    <cellStyle name="Normal 20 2 3" xfId="780"/>
    <cellStyle name="Normal 20 2 4" xfId="781"/>
    <cellStyle name="Normal 20 2_VSAKIS-Tarpusavio operacijos-2010 11 12" xfId="782"/>
    <cellStyle name="Normal 20 3" xfId="783"/>
    <cellStyle name="Normal 20 4" xfId="784"/>
    <cellStyle name="Normal 20 41" xfId="785"/>
    <cellStyle name="Normal 20 41 2" xfId="786"/>
    <cellStyle name="Normal 20 5" xfId="787"/>
    <cellStyle name="Normal 20 6" xfId="788"/>
    <cellStyle name="Normal 20_VSAKIS-Tarpusavio operacijos-2010 11 12" xfId="789"/>
    <cellStyle name="Normal 21" xfId="790"/>
    <cellStyle name="Normal 21 10" xfId="791"/>
    <cellStyle name="Normal 21 11" xfId="792"/>
    <cellStyle name="Normal 21 12" xfId="793"/>
    <cellStyle name="Normal 21 2" xfId="794"/>
    <cellStyle name="Normal 21 2 11" xfId="795"/>
    <cellStyle name="Normal 21 2 2" xfId="796"/>
    <cellStyle name="Normal 21 2 2 2" xfId="797"/>
    <cellStyle name="Normal 21 2 2 2 2" xfId="798"/>
    <cellStyle name="Normal 21 2 2 2 3" xfId="799"/>
    <cellStyle name="Normal 21 2 2 2_VSAKIS-Tarpusavio operacijos-vidines operacijos-ketv-2010 11 15" xfId="800"/>
    <cellStyle name="Normal 21 2 2 3" xfId="801"/>
    <cellStyle name="Normal 21 2 2 4" xfId="802"/>
    <cellStyle name="Normal 21 2 2 5" xfId="803"/>
    <cellStyle name="Normal 21 2 2 5 2" xfId="804"/>
    <cellStyle name="Normal 21 2 2 5 7" xfId="805"/>
    <cellStyle name="Normal 21 2 2 5_VSAKIS-Tarpusavio operacijos-vidines operacijos-ketv-2010 11 15" xfId="806"/>
    <cellStyle name="Normal 21 2 2_VSAKIS-Tarpusavio operacijos-vidines operacijos-ketv-2010 11 15" xfId="807"/>
    <cellStyle name="Normal 21 2 3" xfId="808"/>
    <cellStyle name="Normal 21 2 3 2" xfId="809"/>
    <cellStyle name="Normal 21 2 3 3" xfId="810"/>
    <cellStyle name="Normal 21 2 3_VSAKIS-Tarpusavio operacijos-vidines operacijos-ketv-2010 11 15" xfId="811"/>
    <cellStyle name="Normal 21 2 4" xfId="812"/>
    <cellStyle name="Normal 21 2 5" xfId="813"/>
    <cellStyle name="Normal 21 2 6" xfId="814"/>
    <cellStyle name="Normal 21 2 6 2" xfId="815"/>
    <cellStyle name="Normal 21 2 6_VSAKIS-Tarpusavio operacijos-vidines operacijos-ketv-2010 11 15" xfId="816"/>
    <cellStyle name="Normal 21 2_VSAKIS-Tarpusavio operacijos-vidines operacijos-ketv-2010 11 15" xfId="817"/>
    <cellStyle name="Normal 21 3" xfId="818"/>
    <cellStyle name="Normal 21 3 10" xfId="819"/>
    <cellStyle name="Normal 21 3 2" xfId="820"/>
    <cellStyle name="Normal 21 3 2 2" xfId="821"/>
    <cellStyle name="Normal 21 3 2 3" xfId="822"/>
    <cellStyle name="Normal 21 3 2_VSAKIS-Tarpusavio operacijos-vidines operacijos-ketv-2010 11 15" xfId="823"/>
    <cellStyle name="Normal 21 3 3" xfId="824"/>
    <cellStyle name="Normal 21 3 4" xfId="825"/>
    <cellStyle name="Normal 21 3 5" xfId="826"/>
    <cellStyle name="Normal 21 3_VSAKIS-Tarpusavio operacijos-vidines operacijos-ketv-2010 11 15" xfId="827"/>
    <cellStyle name="Normal 21 4" xfId="828"/>
    <cellStyle name="Normal 21 4 2" xfId="829"/>
    <cellStyle name="Normal 21 4 2 2" xfId="830"/>
    <cellStyle name="Normal 21 4 2 3" xfId="831"/>
    <cellStyle name="Normal 21 4 2_VSAKIS-Tarpusavio operacijos-vidines operacijos-ketv-2010 11 15" xfId="832"/>
    <cellStyle name="Normal 21 4 3" xfId="833"/>
    <cellStyle name="Normal 21 4 4" xfId="834"/>
    <cellStyle name="Normal 21 4_VSAKIS-Tarpusavio operacijos-vidines operacijos-ketv-2010 11 15" xfId="835"/>
    <cellStyle name="Normal 21 5" xfId="836"/>
    <cellStyle name="Normal 21 5 2" xfId="837"/>
    <cellStyle name="Normal 21 5 3" xfId="838"/>
    <cellStyle name="Normal 21 5 4" xfId="839"/>
    <cellStyle name="Normal 21 5 9" xfId="840"/>
    <cellStyle name="Normal 21 5_VSAKIS-Tarpusavio operacijos-vidines operacijos-ketv-2010 11 15" xfId="841"/>
    <cellStyle name="Normal 21 6" xfId="842"/>
    <cellStyle name="Normal 21 6 10" xfId="843"/>
    <cellStyle name="Normal 21 6 2" xfId="844"/>
    <cellStyle name="Normal 21 6 3" xfId="845"/>
    <cellStyle name="Normal 21 6 3 2" xfId="846"/>
    <cellStyle name="Normal 21 6 3_VSAKIS-Tarpusavio operacijos-vidines operacijos-ketv-2010 11 15" xfId="847"/>
    <cellStyle name="Normal 21 6 4" xfId="848"/>
    <cellStyle name="Normal 21 6 5" xfId="849"/>
    <cellStyle name="Normal 21 6 6" xfId="850"/>
    <cellStyle name="Normal 21 6_VSAKIS-Tarpusavio operacijos-vidines operacijos-ketv-2010 11 15" xfId="851"/>
    <cellStyle name="Normal 21 7" xfId="852"/>
    <cellStyle name="Normal 21 8" xfId="853"/>
    <cellStyle name="Normal 21 8 2" xfId="854"/>
    <cellStyle name="Normal 21 8 3" xfId="855"/>
    <cellStyle name="Normal 21 8_VSAKIS-Tarpusavio operacijos-vidines operacijos-ketv-2010 11 15" xfId="856"/>
    <cellStyle name="Normal 21 9" xfId="857"/>
    <cellStyle name="Normal 21_VSAKIS-Tarpusavio operacijos-2010 11 12" xfId="858"/>
    <cellStyle name="Normal 22" xfId="859"/>
    <cellStyle name="Normal 22 2" xfId="860"/>
    <cellStyle name="Normal 22 2 2" xfId="861"/>
    <cellStyle name="Normal 22 2 3" xfId="862"/>
    <cellStyle name="Normal 22 3" xfId="863"/>
    <cellStyle name="Normal 22_VSAKIS-D.A.2.4-PD-2priedas-2010 10 06-EY_ old" xfId="864"/>
    <cellStyle name="Normal 23" xfId="865"/>
    <cellStyle name="Normal 23 2" xfId="866"/>
    <cellStyle name="Normal 23 2 2" xfId="867"/>
    <cellStyle name="Normal 23 2 3" xfId="868"/>
    <cellStyle name="Normal 23 3" xfId="869"/>
    <cellStyle name="Normal 23 3 2" xfId="870"/>
    <cellStyle name="Normal 23 3 3" xfId="871"/>
    <cellStyle name="Normal 23 4" xfId="872"/>
    <cellStyle name="Normal 23 5" xfId="873"/>
    <cellStyle name="Normal 24" xfId="874"/>
    <cellStyle name="Normal 24 2" xfId="875"/>
    <cellStyle name="Normal 24 3" xfId="876"/>
    <cellStyle name="Normal 25" xfId="877"/>
    <cellStyle name="Normal 25 2" xfId="878"/>
    <cellStyle name="Normal 25_VSAKIS-Tarpusavio operacijos-vidines operacijos-ketv-2010 11 15" xfId="879"/>
    <cellStyle name="Normal 26" xfId="880"/>
    <cellStyle name="Normal 26 2" xfId="881"/>
    <cellStyle name="Normal 26 3" xfId="882"/>
    <cellStyle name="Normal 26 6" xfId="883"/>
    <cellStyle name="Normal 27" xfId="884"/>
    <cellStyle name="Normal 27 2" xfId="885"/>
    <cellStyle name="Normal 27 6" xfId="886"/>
    <cellStyle name="Normal 28" xfId="887"/>
    <cellStyle name="Normal 28 2" xfId="888"/>
    <cellStyle name="Normal 28 3" xfId="889"/>
    <cellStyle name="Normal 29" xfId="890"/>
    <cellStyle name="Normal 3" xfId="891"/>
    <cellStyle name="Normal 3 2" xfId="892"/>
    <cellStyle name="Normal 3 3" xfId="893"/>
    <cellStyle name="Normal 3 3 2" xfId="894"/>
    <cellStyle name="Normal 3 3 2 2" xfId="895"/>
    <cellStyle name="Normal 3 3 2 3" xfId="896"/>
    <cellStyle name="Normal 3 3 3" xfId="897"/>
    <cellStyle name="Normal 3 3 4" xfId="898"/>
    <cellStyle name="Normal 3 4" xfId="899"/>
    <cellStyle name="Normal 3 5" xfId="900"/>
    <cellStyle name="Normal 3 6" xfId="901"/>
    <cellStyle name="Normal 3 8" xfId="902"/>
    <cellStyle name="Normal 3_VSAKIS-Tarpusavio operacijos-2010 11 12" xfId="903"/>
    <cellStyle name="Normal 30" xfId="904"/>
    <cellStyle name="Normal 31" xfId="905"/>
    <cellStyle name="Normal 32" xfId="906"/>
    <cellStyle name="Normal 4" xfId="907"/>
    <cellStyle name="Normal 4 2" xfId="908"/>
    <cellStyle name="Normal 4 3" xfId="909"/>
    <cellStyle name="Normal 4 4" xfId="910"/>
    <cellStyle name="Normal 4 5" xfId="911"/>
    <cellStyle name="Normal 4 6" xfId="912"/>
    <cellStyle name="Normal 4_VSAKIS-Tarpusavio operacijos-2010 11 12" xfId="913"/>
    <cellStyle name="Normal 5" xfId="914"/>
    <cellStyle name="Normal 5 2" xfId="915"/>
    <cellStyle name="Normal 5 3" xfId="916"/>
    <cellStyle name="Normal 5 4" xfId="917"/>
    <cellStyle name="Normal 5 4 2" xfId="918"/>
    <cellStyle name="Normal 5 5" xfId="919"/>
    <cellStyle name="Normal 5 6" xfId="920"/>
    <cellStyle name="Normal 6" xfId="921"/>
    <cellStyle name="Normal 6 2" xfId="922"/>
    <cellStyle name="Normal 6 3" xfId="923"/>
    <cellStyle name="Normal 6 4" xfId="924"/>
    <cellStyle name="Normal 7" xfId="925"/>
    <cellStyle name="Normal 7 2" xfId="926"/>
    <cellStyle name="Normal 7 3" xfId="927"/>
    <cellStyle name="Normal 7 4" xfId="928"/>
    <cellStyle name="Normal 7 4 2" xfId="929"/>
    <cellStyle name="Normal 7 5" xfId="930"/>
    <cellStyle name="Normal 7 6" xfId="931"/>
    <cellStyle name="Normal 8" xfId="932"/>
    <cellStyle name="Normal 8 2" xfId="933"/>
    <cellStyle name="Normal 8 3" xfId="934"/>
    <cellStyle name="Normal 9" xfId="935"/>
    <cellStyle name="Normal 9 2" xfId="936"/>
    <cellStyle name="Normal 9 3" xfId="937"/>
    <cellStyle name="Normal_3VSAFASpp" xfId="938"/>
    <cellStyle name="Note" xfId="939" builtinId="10" customBuiltin="1"/>
    <cellStyle name="Note 10" xfId="940"/>
    <cellStyle name="Note 2" xfId="941"/>
    <cellStyle name="Note 2 2" xfId="942"/>
    <cellStyle name="Note 2 3" xfId="943"/>
    <cellStyle name="Note 3" xfId="944"/>
    <cellStyle name="Note 3 2" xfId="945"/>
    <cellStyle name="Note 3 3" xfId="946"/>
    <cellStyle name="Note 4" xfId="947"/>
    <cellStyle name="Note 4 2" xfId="948"/>
    <cellStyle name="Note 4 3" xfId="949"/>
    <cellStyle name="Note 5" xfId="950"/>
    <cellStyle name="Note 5 2" xfId="951"/>
    <cellStyle name="Note 5 3" xfId="952"/>
    <cellStyle name="Note 6" xfId="953"/>
    <cellStyle name="Note 6 2" xfId="954"/>
    <cellStyle name="Note 6 3" xfId="955"/>
    <cellStyle name="Note 7" xfId="956"/>
    <cellStyle name="Note 7 2" xfId="957"/>
    <cellStyle name="Note 7 3" xfId="958"/>
    <cellStyle name="Note 8" xfId="959"/>
    <cellStyle name="Note 8 2" xfId="960"/>
    <cellStyle name="Note 8 3" xfId="961"/>
    <cellStyle name="Note 9" xfId="962"/>
    <cellStyle name="Note 9 2" xfId="963"/>
    <cellStyle name="Note 9 3" xfId="964"/>
    <cellStyle name="Output 2" xfId="965"/>
    <cellStyle name="Output 3" xfId="966"/>
    <cellStyle name="Output 4" xfId="967"/>
    <cellStyle name="Output 5" xfId="968"/>
    <cellStyle name="Output 6" xfId="969"/>
    <cellStyle name="Output 7" xfId="970"/>
    <cellStyle name="Output 8" xfId="971"/>
    <cellStyle name="Output 9" xfId="972"/>
    <cellStyle name="Paprastas_2009_06_PARAISKA_skatinamuju_paslaugu" xfId="973"/>
    <cellStyle name="Paryškinimas 1" xfId="974"/>
    <cellStyle name="Paryškinimas 2" xfId="975"/>
    <cellStyle name="Paryškinimas 3" xfId="976"/>
    <cellStyle name="Paryškinimas 4" xfId="977"/>
    <cellStyle name="Paryškinimas 5" xfId="978"/>
    <cellStyle name="Paryškinimas 6" xfId="979"/>
    <cellStyle name="Pastaba" xfId="980"/>
    <cellStyle name="SAPBEXaggData" xfId="981"/>
    <cellStyle name="SAPBEXaggData 2" xfId="982"/>
    <cellStyle name="SAPBEXaggDataEmph" xfId="983"/>
    <cellStyle name="SAPBEXaggItem" xfId="984"/>
    <cellStyle name="SAPBEXaggItem 2" xfId="985"/>
    <cellStyle name="SAPBEXaggItemX" xfId="986"/>
    <cellStyle name="SAPBEXchaText" xfId="987"/>
    <cellStyle name="SAPBEXchaText 2" xfId="988"/>
    <cellStyle name="SAPBEXexcBad7" xfId="989"/>
    <cellStyle name="SAPBEXexcBad7 2" xfId="990"/>
    <cellStyle name="SAPBEXexcBad8" xfId="991"/>
    <cellStyle name="SAPBEXexcBad8 2" xfId="992"/>
    <cellStyle name="SAPBEXexcBad9" xfId="993"/>
    <cellStyle name="SAPBEXexcBad9 2" xfId="994"/>
    <cellStyle name="SAPBEXexcCritical4" xfId="995"/>
    <cellStyle name="SAPBEXexcCritical4 2" xfId="996"/>
    <cellStyle name="SAPBEXexcCritical5" xfId="997"/>
    <cellStyle name="SAPBEXexcCritical5 2" xfId="998"/>
    <cellStyle name="SAPBEXexcCritical6" xfId="999"/>
    <cellStyle name="SAPBEXexcCritical6 2" xfId="1000"/>
    <cellStyle name="SAPBEXexcGood1" xfId="1001"/>
    <cellStyle name="SAPBEXexcGood1 2" xfId="1002"/>
    <cellStyle name="SAPBEXexcGood2" xfId="1003"/>
    <cellStyle name="SAPBEXexcGood2 2" xfId="1004"/>
    <cellStyle name="SAPBEXexcGood3" xfId="1005"/>
    <cellStyle name="SAPBEXexcGood3 2" xfId="1006"/>
    <cellStyle name="SAPBEXfilterDrill" xfId="1007"/>
    <cellStyle name="SAPBEXfilterDrill 2" xfId="1008"/>
    <cellStyle name="SAPBEXfilterItem" xfId="1009"/>
    <cellStyle name="SAPBEXfilterItem 2" xfId="1010"/>
    <cellStyle name="SAPBEXfilterItem 2 2" xfId="1011"/>
    <cellStyle name="SAPBEXfilterItem 2 3" xfId="1012"/>
    <cellStyle name="SAPBEXfilterItem 3" xfId="1013"/>
    <cellStyle name="SAPBEXfilterItem 4" xfId="1014"/>
    <cellStyle name="SAPBEXfilterText" xfId="1015"/>
    <cellStyle name="SAPBEXfilterText 2" xfId="1016"/>
    <cellStyle name="SAPBEXfilterText 2 2" xfId="1017"/>
    <cellStyle name="SAPBEXfilterText 2 3" xfId="1018"/>
    <cellStyle name="SAPBEXfilterText 3" xfId="1019"/>
    <cellStyle name="SAPBEXfilterText 4" xfId="1020"/>
    <cellStyle name="SAPBEXformats" xfId="1021"/>
    <cellStyle name="SAPBEXformats 2" xfId="1022"/>
    <cellStyle name="SAPBEXheaderItem" xfId="1023"/>
    <cellStyle name="SAPBEXheaderItem 2" xfId="1024"/>
    <cellStyle name="SAPBEXheaderText" xfId="1025"/>
    <cellStyle name="SAPBEXheaderText 2" xfId="1026"/>
    <cellStyle name="SAPBEXHLevel0" xfId="1027"/>
    <cellStyle name="SAPBEXHLevel0 2" xfId="1028"/>
    <cellStyle name="SAPBEXHLevel0X" xfId="1029"/>
    <cellStyle name="SAPBEXHLevel0X 2" xfId="1030"/>
    <cellStyle name="SAPBEXHLevel0X 3" xfId="1031"/>
    <cellStyle name="SAPBEXHLevel1" xfId="1032"/>
    <cellStyle name="SAPBEXHLevel1 2" xfId="1033"/>
    <cellStyle name="SAPBEXHLevel1X" xfId="1034"/>
    <cellStyle name="SAPBEXHLevel1X 2" xfId="1035"/>
    <cellStyle name="SAPBEXHLevel1X 3" xfId="1036"/>
    <cellStyle name="SAPBEXHLevel2" xfId="1037"/>
    <cellStyle name="SAPBEXHLevel2 2" xfId="1038"/>
    <cellStyle name="SAPBEXHLevel2X" xfId="1039"/>
    <cellStyle name="SAPBEXHLevel2X 2" xfId="1040"/>
    <cellStyle name="SAPBEXHLevel2X 3" xfId="1041"/>
    <cellStyle name="SAPBEXHLevel3" xfId="1042"/>
    <cellStyle name="SAPBEXHLevel3 2" xfId="1043"/>
    <cellStyle name="SAPBEXHLevel3X" xfId="1044"/>
    <cellStyle name="SAPBEXHLevel3X 2" xfId="1045"/>
    <cellStyle name="SAPBEXHLevel3X 3" xfId="1046"/>
    <cellStyle name="SAPBEXinputData" xfId="1047"/>
    <cellStyle name="SAPBEXinputData 2" xfId="1048"/>
    <cellStyle name="SAPBEXinputData 3" xfId="1049"/>
    <cellStyle name="SAPBEXItemHeader" xfId="1050"/>
    <cellStyle name="SAPBEXresData" xfId="1051"/>
    <cellStyle name="SAPBEXresDataEmph" xfId="1052"/>
    <cellStyle name="SAPBEXresItem" xfId="1053"/>
    <cellStyle name="SAPBEXresItemX" xfId="1054"/>
    <cellStyle name="SAPBEXstdData" xfId="1055"/>
    <cellStyle name="SAPBEXstdData 2" xfId="1056"/>
    <cellStyle name="SAPBEXstdDataEmph" xfId="1057"/>
    <cellStyle name="SAPBEXstdItem" xfId="1058"/>
    <cellStyle name="SAPBEXstdItem 2" xfId="1059"/>
    <cellStyle name="SAPBEXstdItemX" xfId="1060"/>
    <cellStyle name="SAPBEXtitle" xfId="1061"/>
    <cellStyle name="SAPBEXunassignedItem" xfId="1062"/>
    <cellStyle name="SAPBEXunassignedItem 2" xfId="1063"/>
    <cellStyle name="SAPBEXundefined" xfId="1064"/>
    <cellStyle name="Sheet Title" xfId="1065"/>
    <cellStyle name="Skaičiavimas" xfId="1066"/>
    <cellStyle name="STYL1 - Style1" xfId="1067"/>
    <cellStyle name="STYL1 - Style1 2" xfId="1068"/>
    <cellStyle name="STYL1 - Style1 3" xfId="1069"/>
    <cellStyle name="Stilius 1" xfId="1070"/>
    <cellStyle name="Susietas langelis" xfId="1071"/>
    <cellStyle name="Table Heading" xfId="1072"/>
    <cellStyle name="Tikrinimo langelis" xfId="1073"/>
    <cellStyle name="Total 2" xfId="1074"/>
    <cellStyle name="Total 2 2" xfId="1075"/>
    <cellStyle name="Total 3" xfId="1076"/>
    <cellStyle name="Total 3 2" xfId="1077"/>
    <cellStyle name="Total 4" xfId="1078"/>
    <cellStyle name="Total 4 2" xfId="1079"/>
    <cellStyle name="Total 5" xfId="1080"/>
    <cellStyle name="Total 5 2" xfId="1081"/>
    <cellStyle name="Total 6" xfId="1082"/>
    <cellStyle name="Total 6 2" xfId="1083"/>
    <cellStyle name="Total 7" xfId="1084"/>
    <cellStyle name="Total 7 2" xfId="1085"/>
    <cellStyle name="Total 8" xfId="1086"/>
    <cellStyle name="Total 8 2" xfId="1087"/>
    <cellStyle name="Total 9" xfId="1088"/>
    <cellStyle name="Total 9 2" xfId="1089"/>
    <cellStyle name="Warning Text 2" xfId="1090"/>
    <cellStyle name="Warning Text 3" xfId="1091"/>
    <cellStyle name="Warning Text 4" xfId="1092"/>
    <cellStyle name="Warning Text 5" xfId="1093"/>
    <cellStyle name="Warning Text 6" xfId="1094"/>
    <cellStyle name="Warning Text 7" xfId="1095"/>
    <cellStyle name="Warning Text 8" xfId="1096"/>
    <cellStyle name="Warning Text 9" xfId="1097"/>
    <cellStyle name="Обычный_FAS_primary docs_MM_SD" xfId="10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inijus/Downloads/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22"/>
  <sheetViews>
    <sheetView showGridLines="0" topLeftCell="A208" zoomScaleSheetLayoutView="100" workbookViewId="0">
      <selection activeCell="N84" sqref="N84"/>
    </sheetView>
  </sheetViews>
  <sheetFormatPr defaultRowHeight="12.75"/>
  <cols>
    <col min="1" max="1" width="10.5703125" style="1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6" width="11.85546875" style="4" customWidth="1"/>
    <col min="7" max="7" width="12.85546875" style="4" customWidth="1"/>
    <col min="8" max="10" width="9.140625" style="1"/>
    <col min="11" max="11" width="10.7109375" style="1" customWidth="1"/>
    <col min="12" max="12" width="10" style="1" customWidth="1"/>
    <col min="13" max="16384" width="9.140625" style="1"/>
  </cols>
  <sheetData>
    <row r="1" spans="1:7">
      <c r="A1" s="5"/>
      <c r="B1" s="3"/>
      <c r="C1" s="3"/>
      <c r="D1" s="3"/>
      <c r="E1" s="6"/>
      <c r="F1" s="7"/>
      <c r="G1" s="7"/>
    </row>
    <row r="2" spans="1:7" ht="12.75" customHeight="1">
      <c r="E2" s="175" t="s">
        <v>0</v>
      </c>
      <c r="F2" s="175"/>
      <c r="G2" s="175"/>
    </row>
    <row r="3" spans="1:7" ht="12.75" customHeight="1">
      <c r="E3" s="176" t="s">
        <v>1</v>
      </c>
      <c r="F3" s="176"/>
      <c r="G3" s="176"/>
    </row>
    <row r="5" spans="1:7" ht="12.75" customHeight="1">
      <c r="A5" s="173" t="s">
        <v>2</v>
      </c>
      <c r="B5" s="173"/>
      <c r="C5" s="173"/>
      <c r="D5" s="173"/>
      <c r="E5" s="173"/>
      <c r="F5" s="173"/>
      <c r="G5" s="173"/>
    </row>
    <row r="6" spans="1:7">
      <c r="A6" s="173"/>
      <c r="B6" s="173"/>
      <c r="C6" s="173"/>
      <c r="D6" s="173"/>
      <c r="E6" s="173"/>
      <c r="F6" s="173"/>
      <c r="G6" s="173"/>
    </row>
    <row r="7" spans="1:7" ht="15" customHeight="1">
      <c r="A7" s="177" t="s">
        <v>3</v>
      </c>
      <c r="B7" s="177"/>
      <c r="C7" s="177"/>
      <c r="D7" s="177"/>
      <c r="E7" s="177"/>
      <c r="F7" s="177"/>
      <c r="G7" s="177"/>
    </row>
    <row r="8" spans="1:7" ht="12.75" customHeight="1">
      <c r="A8" s="178" t="s">
        <v>4</v>
      </c>
      <c r="B8" s="178"/>
      <c r="C8" s="178"/>
      <c r="D8" s="178"/>
      <c r="E8" s="178"/>
      <c r="F8" s="178"/>
      <c r="G8" s="178"/>
    </row>
    <row r="9" spans="1:7" ht="18.75" customHeight="1">
      <c r="A9" s="179" t="s">
        <v>5</v>
      </c>
      <c r="B9" s="179"/>
      <c r="C9" s="179"/>
      <c r="D9" s="179"/>
      <c r="E9" s="179"/>
      <c r="F9" s="179"/>
      <c r="G9" s="179"/>
    </row>
    <row r="10" spans="1:7" ht="12.75" customHeight="1">
      <c r="A10" s="171" t="s">
        <v>6</v>
      </c>
      <c r="B10" s="171"/>
      <c r="C10" s="171"/>
      <c r="D10" s="171"/>
      <c r="E10" s="171"/>
      <c r="F10" s="171"/>
      <c r="G10" s="171"/>
    </row>
    <row r="11" spans="1:7">
      <c r="A11" s="171"/>
      <c r="B11" s="171"/>
      <c r="C11" s="171"/>
      <c r="D11" s="171"/>
      <c r="E11" s="171"/>
      <c r="F11" s="171"/>
      <c r="G11" s="171"/>
    </row>
    <row r="12" spans="1:7" ht="12.75" customHeight="1">
      <c r="A12" s="172"/>
      <c r="B12" s="172"/>
      <c r="C12" s="172"/>
      <c r="D12" s="172"/>
      <c r="E12" s="172"/>
    </row>
    <row r="13" spans="1:7" ht="12.75" customHeight="1">
      <c r="A13" s="173" t="s">
        <v>7</v>
      </c>
      <c r="B13" s="173"/>
      <c r="C13" s="173"/>
      <c r="D13" s="173"/>
      <c r="E13" s="173"/>
      <c r="F13" s="173"/>
      <c r="G13" s="173"/>
    </row>
    <row r="14" spans="1:7" ht="12.75" customHeight="1">
      <c r="A14" s="173" t="s">
        <v>8</v>
      </c>
      <c r="B14" s="173"/>
      <c r="C14" s="173"/>
      <c r="D14" s="173"/>
      <c r="E14" s="173"/>
      <c r="F14" s="173"/>
      <c r="G14" s="173"/>
    </row>
    <row r="15" spans="1:7">
      <c r="A15" s="8"/>
      <c r="B15" s="8"/>
      <c r="C15" s="8"/>
      <c r="D15" s="8"/>
      <c r="E15" s="8"/>
      <c r="F15" s="8"/>
      <c r="G15" s="8"/>
    </row>
    <row r="16" spans="1:7" ht="12.75" customHeight="1">
      <c r="A16" s="174" t="s">
        <v>9</v>
      </c>
      <c r="B16" s="174"/>
      <c r="C16" s="174"/>
      <c r="D16" s="174"/>
      <c r="E16" s="174"/>
      <c r="F16" s="174"/>
      <c r="G16" s="174"/>
    </row>
    <row r="17" spans="1:11" ht="12.75" customHeight="1">
      <c r="A17" s="161" t="s">
        <v>10</v>
      </c>
      <c r="B17" s="161"/>
      <c r="C17" s="161"/>
      <c r="D17" s="161"/>
      <c r="E17" s="161"/>
      <c r="F17" s="161"/>
      <c r="G17" s="161"/>
    </row>
    <row r="18" spans="1:11" ht="12.75" customHeight="1">
      <c r="A18" s="8"/>
      <c r="B18" s="10"/>
      <c r="C18" s="10"/>
      <c r="D18" s="166" t="s">
        <v>11</v>
      </c>
      <c r="E18" s="166"/>
      <c r="F18" s="166"/>
      <c r="G18" s="166"/>
    </row>
    <row r="19" spans="1:11" ht="67.5" customHeight="1">
      <c r="A19" s="11" t="s">
        <v>12</v>
      </c>
      <c r="B19" s="167" t="s">
        <v>13</v>
      </c>
      <c r="C19" s="167"/>
      <c r="D19" s="167"/>
      <c r="E19" s="13" t="s">
        <v>14</v>
      </c>
      <c r="F19" s="12" t="s">
        <v>15</v>
      </c>
      <c r="G19" s="12" t="s">
        <v>16</v>
      </c>
    </row>
    <row r="20" spans="1:11" s="2" customFormat="1" ht="12.75" customHeight="1">
      <c r="A20" s="12" t="s">
        <v>17</v>
      </c>
      <c r="B20" s="14" t="s">
        <v>18</v>
      </c>
      <c r="C20" s="15"/>
      <c r="D20" s="16"/>
      <c r="E20" s="16"/>
      <c r="F20" s="17">
        <f>F21+F27+F38+F39</f>
        <v>559451.93000000005</v>
      </c>
      <c r="G20" s="17">
        <f>SUM(G21+G27+G38+G39)</f>
        <v>32430.100000000002</v>
      </c>
      <c r="J20" s="3"/>
      <c r="K20" s="18"/>
    </row>
    <row r="21" spans="1:11" s="2" customFormat="1" ht="12.75" customHeight="1">
      <c r="A21" s="19" t="s">
        <v>19</v>
      </c>
      <c r="B21" s="20" t="s">
        <v>20</v>
      </c>
      <c r="C21" s="21"/>
      <c r="D21" s="22"/>
      <c r="E21" s="23"/>
      <c r="F21" s="24">
        <f>SUM(F22+F23+F24+F25+F26)</f>
        <v>1</v>
      </c>
      <c r="G21" s="24">
        <f>SUM(G22+G23+G24+G25+G26)</f>
        <v>99.75</v>
      </c>
      <c r="J21" s="3"/>
      <c r="K21" s="25"/>
    </row>
    <row r="22" spans="1:11" s="2" customFormat="1" ht="12.75" customHeight="1">
      <c r="A22" s="26" t="s">
        <v>21</v>
      </c>
      <c r="B22" s="27"/>
      <c r="C22" s="28" t="s">
        <v>22</v>
      </c>
      <c r="D22" s="29"/>
      <c r="E22" s="30"/>
      <c r="F22" s="24"/>
      <c r="G22" s="24"/>
      <c r="J22" s="3"/>
      <c r="K22" s="25"/>
    </row>
    <row r="23" spans="1:11" s="2" customFormat="1" ht="12.75" customHeight="1">
      <c r="A23" s="26" t="s">
        <v>23</v>
      </c>
      <c r="B23" s="27"/>
      <c r="C23" s="28" t="s">
        <v>24</v>
      </c>
      <c r="D23" s="31"/>
      <c r="E23" s="32"/>
      <c r="F23" s="24">
        <v>1</v>
      </c>
      <c r="G23" s="24">
        <v>99.75</v>
      </c>
      <c r="J23" s="3"/>
      <c r="K23" s="25"/>
    </row>
    <row r="24" spans="1:11" s="2" customFormat="1" ht="12.75" customHeight="1">
      <c r="A24" s="26" t="s">
        <v>25</v>
      </c>
      <c r="B24" s="27"/>
      <c r="C24" s="28" t="s">
        <v>26</v>
      </c>
      <c r="D24" s="31"/>
      <c r="E24" s="32"/>
      <c r="F24" s="24"/>
      <c r="G24" s="24"/>
      <c r="J24" s="3"/>
      <c r="K24" s="25"/>
    </row>
    <row r="25" spans="1:11" s="2" customFormat="1" ht="12.75" customHeight="1">
      <c r="A25" s="26" t="s">
        <v>27</v>
      </c>
      <c r="B25" s="27"/>
      <c r="C25" s="28" t="s">
        <v>28</v>
      </c>
      <c r="D25" s="31"/>
      <c r="E25" s="33"/>
      <c r="F25" s="24"/>
      <c r="G25" s="24"/>
      <c r="J25" s="3"/>
      <c r="K25" s="25"/>
    </row>
    <row r="26" spans="1:11" s="2" customFormat="1" ht="12.75" customHeight="1">
      <c r="A26" s="34" t="s">
        <v>29</v>
      </c>
      <c r="B26" s="27"/>
      <c r="C26" s="35" t="s">
        <v>30</v>
      </c>
      <c r="D26" s="29"/>
      <c r="E26" s="33"/>
      <c r="F26" s="24"/>
      <c r="G26" s="24"/>
      <c r="J26" s="3"/>
      <c r="K26" s="25"/>
    </row>
    <row r="27" spans="1:11" s="2" customFormat="1" ht="12.75" customHeight="1">
      <c r="A27" s="36" t="s">
        <v>31</v>
      </c>
      <c r="B27" s="37" t="s">
        <v>32</v>
      </c>
      <c r="C27" s="38"/>
      <c r="D27" s="39"/>
      <c r="E27" s="33"/>
      <c r="F27" s="40">
        <f>SUM(F28+F29+F30+F31+F32+F33+F34+F35+F36+F37)</f>
        <v>559450.93000000005</v>
      </c>
      <c r="G27" s="40">
        <f>SUM(G28+G29+G30+G31+G32+G33+G34+G35+G36+G37)</f>
        <v>32330.350000000002</v>
      </c>
      <c r="J27" s="3"/>
      <c r="K27" s="25"/>
    </row>
    <row r="28" spans="1:11" s="2" customFormat="1" ht="12.75" customHeight="1">
      <c r="A28" s="26" t="s">
        <v>33</v>
      </c>
      <c r="B28" s="27"/>
      <c r="C28" s="28" t="s">
        <v>34</v>
      </c>
      <c r="D28" s="31"/>
      <c r="E28" s="32"/>
      <c r="F28" s="24"/>
      <c r="G28" s="24"/>
      <c r="J28" s="3"/>
      <c r="K28" s="25"/>
    </row>
    <row r="29" spans="1:11" s="2" customFormat="1" ht="12.75" customHeight="1">
      <c r="A29" s="26" t="s">
        <v>35</v>
      </c>
      <c r="B29" s="27"/>
      <c r="C29" s="28" t="s">
        <v>36</v>
      </c>
      <c r="D29" s="31"/>
      <c r="E29" s="32"/>
      <c r="F29" s="24">
        <v>521920.76</v>
      </c>
      <c r="G29" s="24"/>
      <c r="J29" s="3"/>
      <c r="K29" s="25"/>
    </row>
    <row r="30" spans="1:11" s="2" customFormat="1" ht="12.75" customHeight="1">
      <c r="A30" s="26" t="s">
        <v>37</v>
      </c>
      <c r="B30" s="27"/>
      <c r="C30" s="28" t="s">
        <v>38</v>
      </c>
      <c r="D30" s="31"/>
      <c r="E30" s="32"/>
      <c r="F30" s="24">
        <v>23915.99</v>
      </c>
      <c r="G30" s="40">
        <v>24779.439999999999</v>
      </c>
      <c r="J30" s="3"/>
      <c r="K30" s="25"/>
    </row>
    <row r="31" spans="1:11" s="2" customFormat="1" ht="12.75" customHeight="1">
      <c r="A31" s="26" t="s">
        <v>39</v>
      </c>
      <c r="B31" s="27"/>
      <c r="C31" s="28" t="s">
        <v>40</v>
      </c>
      <c r="D31" s="31"/>
      <c r="E31" s="32"/>
      <c r="F31" s="24"/>
      <c r="G31" s="40"/>
      <c r="J31" s="3"/>
      <c r="K31" s="25"/>
    </row>
    <row r="32" spans="1:11" s="2" customFormat="1" ht="12.75" customHeight="1">
      <c r="A32" s="26" t="s">
        <v>41</v>
      </c>
      <c r="B32" s="27"/>
      <c r="C32" s="28" t="s">
        <v>42</v>
      </c>
      <c r="D32" s="31"/>
      <c r="E32" s="32"/>
      <c r="F32" s="24">
        <v>1643.18</v>
      </c>
      <c r="G32" s="40"/>
      <c r="J32" s="3"/>
      <c r="K32" s="25"/>
    </row>
    <row r="33" spans="1:42" s="2" customFormat="1" ht="12.75" customHeight="1">
      <c r="A33" s="26" t="s">
        <v>43</v>
      </c>
      <c r="B33" s="27"/>
      <c r="C33" s="28" t="s">
        <v>44</v>
      </c>
      <c r="D33" s="31"/>
      <c r="E33" s="32"/>
      <c r="F33" s="24">
        <v>538.83000000000004</v>
      </c>
      <c r="G33" s="40">
        <v>1018.83</v>
      </c>
      <c r="J33" s="3"/>
      <c r="K33" s="25"/>
    </row>
    <row r="34" spans="1:42" s="2" customFormat="1" ht="12.75" customHeight="1">
      <c r="A34" s="26" t="s">
        <v>45</v>
      </c>
      <c r="B34" s="27"/>
      <c r="C34" s="28" t="s">
        <v>46</v>
      </c>
      <c r="D34" s="31"/>
      <c r="E34" s="32"/>
      <c r="F34" s="24"/>
      <c r="G34" s="40"/>
      <c r="J34" s="3"/>
      <c r="K34" s="25"/>
    </row>
    <row r="35" spans="1:42" s="2" customFormat="1" ht="12.75" customHeight="1">
      <c r="A35" s="26" t="s">
        <v>47</v>
      </c>
      <c r="B35" s="27"/>
      <c r="C35" s="28" t="s">
        <v>48</v>
      </c>
      <c r="D35" s="31"/>
      <c r="E35" s="32"/>
      <c r="F35" s="40">
        <v>4738.6499999999996</v>
      </c>
      <c r="G35" s="40">
        <v>4925.18</v>
      </c>
      <c r="J35" s="3"/>
      <c r="K35" s="25"/>
    </row>
    <row r="36" spans="1:42" s="2" customFormat="1" ht="12.75" customHeight="1">
      <c r="A36" s="26" t="s">
        <v>49</v>
      </c>
      <c r="B36" s="41"/>
      <c r="C36" s="42" t="s">
        <v>50</v>
      </c>
      <c r="D36" s="43"/>
      <c r="E36" s="32"/>
      <c r="F36" s="44">
        <v>6693.52</v>
      </c>
      <c r="G36" s="40">
        <v>1606.9</v>
      </c>
      <c r="J36" s="3"/>
      <c r="K36" s="25"/>
    </row>
    <row r="37" spans="1:42" s="2" customFormat="1" ht="12.75" customHeight="1">
      <c r="A37" s="26" t="s">
        <v>51</v>
      </c>
      <c r="B37" s="27"/>
      <c r="C37" s="28" t="s">
        <v>52</v>
      </c>
      <c r="D37" s="31"/>
      <c r="E37" s="33"/>
      <c r="F37" s="24"/>
      <c r="G37" s="40"/>
      <c r="J37" s="3"/>
      <c r="K37" s="25"/>
    </row>
    <row r="38" spans="1:42" s="2" customFormat="1" ht="12.75" customHeight="1">
      <c r="A38" s="19" t="s">
        <v>53</v>
      </c>
      <c r="B38" s="45" t="s">
        <v>54</v>
      </c>
      <c r="C38" s="45"/>
      <c r="D38" s="46"/>
      <c r="E38" s="33"/>
      <c r="F38" s="24"/>
      <c r="G38" s="40"/>
      <c r="J38" s="3"/>
      <c r="K38" s="25"/>
    </row>
    <row r="39" spans="1:42" s="54" customFormat="1" ht="12.75" customHeight="1">
      <c r="A39" s="47" t="s">
        <v>55</v>
      </c>
      <c r="B39" s="48" t="s">
        <v>56</v>
      </c>
      <c r="C39" s="48"/>
      <c r="D39" s="49"/>
      <c r="E39" s="50"/>
      <c r="F39" s="44"/>
      <c r="G39" s="51"/>
      <c r="H39" s="52"/>
      <c r="I39" s="52"/>
      <c r="J39" s="53"/>
      <c r="K39" s="25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</row>
    <row r="40" spans="1:42" s="2" customFormat="1" ht="12.75" customHeight="1">
      <c r="A40" s="12" t="s">
        <v>57</v>
      </c>
      <c r="B40" s="14" t="s">
        <v>58</v>
      </c>
      <c r="C40" s="15"/>
      <c r="D40" s="16"/>
      <c r="E40" s="55"/>
      <c r="F40" s="56"/>
      <c r="G40" s="17"/>
      <c r="H40" s="52"/>
      <c r="I40" s="52"/>
      <c r="J40" s="53"/>
      <c r="K40" s="25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s="2" customFormat="1" ht="12.75" customHeight="1">
      <c r="A41" s="11" t="s">
        <v>59</v>
      </c>
      <c r="B41" s="57" t="s">
        <v>60</v>
      </c>
      <c r="C41" s="58"/>
      <c r="D41" s="59"/>
      <c r="E41" s="60"/>
      <c r="F41" s="56">
        <f>SUM(F42+F48+F49+F56+F57)</f>
        <v>87142.37</v>
      </c>
      <c r="G41" s="17">
        <f>SUM(G42+G48+G49+G56+G57)</f>
        <v>91059.31</v>
      </c>
      <c r="J41" s="3"/>
      <c r="K41" s="18"/>
    </row>
    <row r="42" spans="1:42" s="2" customFormat="1" ht="12.75" customHeight="1">
      <c r="A42" s="47" t="s">
        <v>19</v>
      </c>
      <c r="B42" s="61" t="s">
        <v>61</v>
      </c>
      <c r="C42" s="62"/>
      <c r="D42" s="63"/>
      <c r="E42" s="33"/>
      <c r="F42" s="24">
        <f>F43+F44+F45+F46+F47</f>
        <v>9378.11</v>
      </c>
      <c r="G42" s="40">
        <v>2656.45</v>
      </c>
      <c r="J42" s="3"/>
      <c r="K42" s="64"/>
    </row>
    <row r="43" spans="1:42" s="2" customFormat="1" ht="12.75" customHeight="1">
      <c r="A43" s="65" t="s">
        <v>21</v>
      </c>
      <c r="B43" s="41"/>
      <c r="C43" s="42" t="s">
        <v>62</v>
      </c>
      <c r="D43" s="43"/>
      <c r="E43" s="32"/>
      <c r="F43" s="24"/>
      <c r="G43" s="40"/>
      <c r="J43" s="3"/>
      <c r="K43" s="25"/>
    </row>
    <row r="44" spans="1:42" s="2" customFormat="1" ht="12.75" customHeight="1">
      <c r="A44" s="65" t="s">
        <v>23</v>
      </c>
      <c r="B44" s="41"/>
      <c r="C44" s="42" t="s">
        <v>63</v>
      </c>
      <c r="D44" s="43"/>
      <c r="E44" s="32"/>
      <c r="F44" s="24">
        <v>9378.11</v>
      </c>
      <c r="G44" s="40">
        <v>2656.45</v>
      </c>
      <c r="J44" s="3"/>
      <c r="K44" s="25"/>
    </row>
    <row r="45" spans="1:42" s="2" customFormat="1" ht="15">
      <c r="A45" s="65" t="s">
        <v>25</v>
      </c>
      <c r="B45" s="41"/>
      <c r="C45" s="42" t="s">
        <v>64</v>
      </c>
      <c r="D45" s="43"/>
      <c r="E45" s="32"/>
      <c r="F45" s="24"/>
      <c r="G45" s="40"/>
      <c r="J45" s="3"/>
      <c r="K45" s="25"/>
    </row>
    <row r="46" spans="1:42" s="2" customFormat="1" ht="15">
      <c r="A46" s="65" t="s">
        <v>27</v>
      </c>
      <c r="B46" s="41"/>
      <c r="C46" s="42" t="s">
        <v>65</v>
      </c>
      <c r="D46" s="43"/>
      <c r="E46" s="32"/>
      <c r="F46" s="24"/>
      <c r="G46" s="40"/>
      <c r="J46" s="3"/>
      <c r="K46" s="25"/>
    </row>
    <row r="47" spans="1:42" s="2" customFormat="1" ht="12.75" customHeight="1">
      <c r="A47" s="65" t="s">
        <v>29</v>
      </c>
      <c r="B47" s="66"/>
      <c r="C47" s="168" t="s">
        <v>66</v>
      </c>
      <c r="D47" s="168"/>
      <c r="E47" s="32"/>
      <c r="F47" s="24"/>
      <c r="G47" s="40"/>
      <c r="J47" s="3"/>
      <c r="K47" s="25"/>
    </row>
    <row r="48" spans="1:42" s="2" customFormat="1" ht="12.75" customHeight="1">
      <c r="A48" s="47" t="s">
        <v>31</v>
      </c>
      <c r="B48" s="68" t="s">
        <v>67</v>
      </c>
      <c r="C48" s="69"/>
      <c r="D48" s="70"/>
      <c r="E48" s="33"/>
      <c r="F48" s="24"/>
      <c r="G48" s="40"/>
      <c r="J48" s="3"/>
      <c r="K48" s="25"/>
    </row>
    <row r="49" spans="1:11" s="2" customFormat="1" ht="12.75" customHeight="1">
      <c r="A49" s="47" t="s">
        <v>53</v>
      </c>
      <c r="B49" s="61" t="s">
        <v>68</v>
      </c>
      <c r="C49" s="62"/>
      <c r="D49" s="63"/>
      <c r="E49" s="33"/>
      <c r="F49" s="40">
        <f>SUM(F50+F51+F52+F53+F54+F55)</f>
        <v>51467.399999999994</v>
      </c>
      <c r="G49" s="24">
        <f>SUM(G50+G51+G52+G53+G54+G55)</f>
        <v>82329.73</v>
      </c>
      <c r="J49" s="3"/>
      <c r="K49" s="64"/>
    </row>
    <row r="50" spans="1:11" s="2" customFormat="1" ht="12.75" customHeight="1">
      <c r="A50" s="65" t="s">
        <v>69</v>
      </c>
      <c r="B50" s="62"/>
      <c r="C50" s="71" t="s">
        <v>70</v>
      </c>
      <c r="D50" s="72"/>
      <c r="E50" s="33"/>
      <c r="F50" s="24"/>
      <c r="G50" s="40"/>
      <c r="J50" s="3"/>
      <c r="K50" s="25"/>
    </row>
    <row r="51" spans="1:11" s="2" customFormat="1" ht="12.75" customHeight="1">
      <c r="A51" s="73" t="s">
        <v>71</v>
      </c>
      <c r="B51" s="41"/>
      <c r="C51" s="42" t="s">
        <v>72</v>
      </c>
      <c r="D51" s="74"/>
      <c r="E51" s="75"/>
      <c r="F51" s="76"/>
      <c r="G51" s="40"/>
      <c r="J51" s="3"/>
      <c r="K51" s="77"/>
    </row>
    <row r="52" spans="1:11" s="2" customFormat="1" ht="12.75" customHeight="1">
      <c r="A52" s="65" t="s">
        <v>73</v>
      </c>
      <c r="B52" s="41"/>
      <c r="C52" s="42" t="s">
        <v>74</v>
      </c>
      <c r="D52" s="43"/>
      <c r="E52" s="33"/>
      <c r="F52" s="24">
        <v>3045.74</v>
      </c>
      <c r="G52" s="40"/>
      <c r="J52" s="3"/>
      <c r="K52" s="25"/>
    </row>
    <row r="53" spans="1:11" s="2" customFormat="1" ht="12.75" customHeight="1">
      <c r="A53" s="65" t="s">
        <v>75</v>
      </c>
      <c r="B53" s="41"/>
      <c r="C53" s="168" t="s">
        <v>76</v>
      </c>
      <c r="D53" s="168"/>
      <c r="E53" s="33"/>
      <c r="F53" s="24">
        <v>45448.33</v>
      </c>
      <c r="G53" s="40">
        <v>81385.56</v>
      </c>
      <c r="J53" s="3"/>
      <c r="K53" s="25"/>
    </row>
    <row r="54" spans="1:11" s="2" customFormat="1" ht="12.75" customHeight="1">
      <c r="A54" s="65" t="s">
        <v>77</v>
      </c>
      <c r="B54" s="41"/>
      <c r="C54" s="42" t="s">
        <v>78</v>
      </c>
      <c r="D54" s="43"/>
      <c r="E54" s="33"/>
      <c r="F54" s="24">
        <v>2184.2399999999998</v>
      </c>
      <c r="G54" s="40"/>
      <c r="J54" s="3"/>
      <c r="K54" s="25"/>
    </row>
    <row r="55" spans="1:11" s="2" customFormat="1" ht="12.75" customHeight="1">
      <c r="A55" s="65" t="s">
        <v>79</v>
      </c>
      <c r="B55" s="41"/>
      <c r="C55" s="42" t="s">
        <v>80</v>
      </c>
      <c r="D55" s="43"/>
      <c r="E55" s="33"/>
      <c r="F55" s="24">
        <v>789.09</v>
      </c>
      <c r="G55" s="40">
        <v>944.17</v>
      </c>
      <c r="J55" s="3"/>
      <c r="K55" s="25"/>
    </row>
    <row r="56" spans="1:11" s="2" customFormat="1" ht="12.75" customHeight="1">
      <c r="A56" s="47" t="s">
        <v>55</v>
      </c>
      <c r="B56" s="48" t="s">
        <v>81</v>
      </c>
      <c r="C56" s="48"/>
      <c r="D56" s="49"/>
      <c r="E56" s="33"/>
      <c r="F56" s="24"/>
      <c r="G56" s="40"/>
      <c r="J56" s="3"/>
      <c r="K56" s="25"/>
    </row>
    <row r="57" spans="1:11" s="2" customFormat="1" ht="12.75" customHeight="1">
      <c r="A57" s="47" t="s">
        <v>82</v>
      </c>
      <c r="B57" s="48" t="s">
        <v>83</v>
      </c>
      <c r="C57" s="48"/>
      <c r="D57" s="49"/>
      <c r="E57" s="33"/>
      <c r="F57" s="24">
        <v>26296.86</v>
      </c>
      <c r="G57" s="40">
        <v>6073.13</v>
      </c>
      <c r="J57" s="3"/>
      <c r="K57" s="25"/>
    </row>
    <row r="58" spans="1:11" s="2" customFormat="1" ht="12.75" customHeight="1">
      <c r="A58" s="12"/>
      <c r="B58" s="78" t="s">
        <v>84</v>
      </c>
      <c r="C58" s="79"/>
      <c r="D58" s="80"/>
      <c r="E58" s="60"/>
      <c r="F58" s="17">
        <f>+F20+F41</f>
        <v>646594.30000000005</v>
      </c>
      <c r="G58" s="17">
        <f>SUM(G41+G40+G20)</f>
        <v>123489.41</v>
      </c>
      <c r="J58" s="3"/>
      <c r="K58" s="18"/>
    </row>
    <row r="59" spans="1:11" s="2" customFormat="1" ht="12.75" customHeight="1">
      <c r="A59" s="12" t="s">
        <v>85</v>
      </c>
      <c r="B59" s="14" t="s">
        <v>86</v>
      </c>
      <c r="C59" s="14"/>
      <c r="D59" s="60"/>
      <c r="E59" s="60"/>
      <c r="F59" s="56">
        <f>SUM(F60+F61+F62+F63)</f>
        <v>546006.9800000001</v>
      </c>
      <c r="G59" s="17">
        <f>SUM(G60+G61+G62+G63)</f>
        <v>24541.380000000005</v>
      </c>
      <c r="J59" s="3"/>
      <c r="K59" s="64"/>
    </row>
    <row r="60" spans="1:11" s="2" customFormat="1" ht="12.75" customHeight="1">
      <c r="A60" s="19" t="s">
        <v>19</v>
      </c>
      <c r="B60" s="45" t="s">
        <v>87</v>
      </c>
      <c r="C60" s="45"/>
      <c r="D60" s="46"/>
      <c r="E60" s="33"/>
      <c r="F60" s="24">
        <v>179810.32</v>
      </c>
      <c r="G60" s="40">
        <v>10641.26</v>
      </c>
      <c r="J60" s="3"/>
      <c r="K60" s="25"/>
    </row>
    <row r="61" spans="1:11" s="2" customFormat="1" ht="12.75" customHeight="1">
      <c r="A61" s="36" t="s">
        <v>31</v>
      </c>
      <c r="B61" s="37" t="s">
        <v>88</v>
      </c>
      <c r="C61" s="38"/>
      <c r="D61" s="39"/>
      <c r="E61" s="81"/>
      <c r="F61" s="82">
        <v>57455.69</v>
      </c>
      <c r="G61" s="40">
        <v>0</v>
      </c>
      <c r="J61" s="3"/>
      <c r="K61" s="25"/>
    </row>
    <row r="62" spans="1:11" s="2" customFormat="1" ht="12.75" customHeight="1">
      <c r="A62" s="19" t="s">
        <v>53</v>
      </c>
      <c r="B62" s="169" t="s">
        <v>89</v>
      </c>
      <c r="C62" s="169"/>
      <c r="D62" s="169"/>
      <c r="E62" s="33"/>
      <c r="F62" s="24">
        <v>293528.33</v>
      </c>
      <c r="G62" s="40">
        <v>12705.79</v>
      </c>
      <c r="J62" s="3"/>
      <c r="K62" s="25"/>
    </row>
    <row r="63" spans="1:11" s="2" customFormat="1" ht="12.75" customHeight="1">
      <c r="A63" s="19" t="s">
        <v>90</v>
      </c>
      <c r="B63" s="45" t="s">
        <v>91</v>
      </c>
      <c r="C63" s="27"/>
      <c r="D63" s="83"/>
      <c r="E63" s="33"/>
      <c r="F63" s="24">
        <v>15212.64</v>
      </c>
      <c r="G63" s="40">
        <v>1194.33</v>
      </c>
      <c r="J63" s="3"/>
      <c r="K63" s="25"/>
    </row>
    <row r="64" spans="1:11" s="2" customFormat="1" ht="12.75" customHeight="1">
      <c r="A64" s="12" t="s">
        <v>92</v>
      </c>
      <c r="B64" s="14" t="s">
        <v>93</v>
      </c>
      <c r="C64" s="15"/>
      <c r="D64" s="16"/>
      <c r="E64" s="60"/>
      <c r="F64" s="56">
        <f>SUM(F65+F69)</f>
        <v>48788.77</v>
      </c>
      <c r="G64" s="17">
        <f>SUM(G65+G69)</f>
        <v>38876.03</v>
      </c>
      <c r="J64" s="3"/>
      <c r="K64" s="64"/>
    </row>
    <row r="65" spans="1:12" s="2" customFormat="1" ht="12.75" customHeight="1">
      <c r="A65" s="19" t="s">
        <v>19</v>
      </c>
      <c r="B65" s="20" t="s">
        <v>94</v>
      </c>
      <c r="C65" s="84"/>
      <c r="D65" s="85"/>
      <c r="E65" s="33"/>
      <c r="F65" s="24"/>
      <c r="G65" s="40"/>
      <c r="J65" s="3"/>
      <c r="K65" s="25"/>
    </row>
    <row r="66" spans="1:12" s="2" customFormat="1" ht="15">
      <c r="A66" s="26" t="s">
        <v>21</v>
      </c>
      <c r="B66" s="86"/>
      <c r="C66" s="28" t="s">
        <v>95</v>
      </c>
      <c r="D66" s="87"/>
      <c r="E66" s="33"/>
      <c r="F66" s="24"/>
      <c r="G66" s="40"/>
      <c r="J66" s="3"/>
      <c r="K66" s="25"/>
    </row>
    <row r="67" spans="1:12" s="2" customFormat="1" ht="12.75" customHeight="1">
      <c r="A67" s="26" t="s">
        <v>23</v>
      </c>
      <c r="B67" s="27"/>
      <c r="C67" s="28" t="s">
        <v>96</v>
      </c>
      <c r="D67" s="31"/>
      <c r="E67" s="33"/>
      <c r="F67" s="24"/>
      <c r="G67" s="40"/>
      <c r="J67" s="3"/>
      <c r="K67" s="25"/>
    </row>
    <row r="68" spans="1:12" s="2" customFormat="1" ht="12.75" customHeight="1">
      <c r="A68" s="26" t="s">
        <v>97</v>
      </c>
      <c r="B68" s="27"/>
      <c r="C68" s="28" t="s">
        <v>98</v>
      </c>
      <c r="D68" s="31"/>
      <c r="E68" s="32"/>
      <c r="F68" s="24"/>
      <c r="G68" s="40"/>
      <c r="J68" s="3"/>
      <c r="K68" s="25"/>
    </row>
    <row r="69" spans="1:12" s="52" customFormat="1" ht="12.75" customHeight="1">
      <c r="A69" s="47" t="s">
        <v>31</v>
      </c>
      <c r="B69" s="88" t="s">
        <v>99</v>
      </c>
      <c r="C69" s="89"/>
      <c r="D69" s="90"/>
      <c r="E69" s="91"/>
      <c r="F69" s="40">
        <f>SUM(F70+F71+F72+F73+F74+F75+F78+F79+F80+F81+F82+F83)</f>
        <v>48788.77</v>
      </c>
      <c r="G69" s="40">
        <f>SUM(G70+G71+G72+G73+G74+G75+G78+G79+G80+G81+G82+G83)</f>
        <v>38876.03</v>
      </c>
      <c r="J69" s="53"/>
      <c r="K69" s="25"/>
      <c r="L69" s="2"/>
    </row>
    <row r="70" spans="1:12" s="2" customFormat="1" ht="12.75" customHeight="1">
      <c r="A70" s="26" t="s">
        <v>33</v>
      </c>
      <c r="B70" s="27"/>
      <c r="C70" s="28" t="s">
        <v>100</v>
      </c>
      <c r="D70" s="29"/>
      <c r="E70" s="33"/>
      <c r="F70" s="24"/>
      <c r="G70" s="40"/>
      <c r="J70" s="3"/>
      <c r="K70" s="25"/>
    </row>
    <row r="71" spans="1:12" s="2" customFormat="1" ht="12.75" customHeight="1">
      <c r="A71" s="26" t="s">
        <v>35</v>
      </c>
      <c r="B71" s="86"/>
      <c r="C71" s="28" t="s">
        <v>101</v>
      </c>
      <c r="D71" s="87"/>
      <c r="E71" s="33"/>
      <c r="F71" s="24"/>
      <c r="G71" s="40"/>
      <c r="J71" s="3"/>
      <c r="K71" s="25"/>
    </row>
    <row r="72" spans="1:12" s="2" customFormat="1" ht="15">
      <c r="A72" s="26" t="s">
        <v>37</v>
      </c>
      <c r="B72" s="86"/>
      <c r="C72" s="28" t="s">
        <v>102</v>
      </c>
      <c r="D72" s="87"/>
      <c r="E72" s="33"/>
      <c r="F72" s="24"/>
      <c r="G72" s="40"/>
      <c r="J72" s="3"/>
      <c r="K72" s="25"/>
    </row>
    <row r="73" spans="1:12" s="2" customFormat="1" ht="15">
      <c r="A73" s="92" t="s">
        <v>39</v>
      </c>
      <c r="B73" s="62"/>
      <c r="C73" s="93" t="s">
        <v>103</v>
      </c>
      <c r="D73" s="72"/>
      <c r="E73" s="33"/>
      <c r="F73" s="24"/>
      <c r="G73" s="40"/>
      <c r="J73" s="3"/>
      <c r="K73" s="25"/>
    </row>
    <row r="74" spans="1:12" s="2" customFormat="1" ht="15">
      <c r="A74" s="19" t="s">
        <v>41</v>
      </c>
      <c r="B74" s="35"/>
      <c r="C74" s="35" t="s">
        <v>104</v>
      </c>
      <c r="D74" s="29"/>
      <c r="E74" s="94"/>
      <c r="F74" s="24"/>
      <c r="G74" s="40"/>
      <c r="J74" s="3"/>
      <c r="K74" s="25"/>
    </row>
    <row r="75" spans="1:12" s="2" customFormat="1" ht="12.75" customHeight="1">
      <c r="A75" s="95" t="s">
        <v>43</v>
      </c>
      <c r="B75" s="89"/>
      <c r="C75" s="96" t="s">
        <v>105</v>
      </c>
      <c r="D75" s="97"/>
      <c r="E75" s="33"/>
      <c r="F75" s="24"/>
      <c r="G75" s="40"/>
      <c r="J75" s="3"/>
      <c r="K75" s="25"/>
    </row>
    <row r="76" spans="1:12" s="2" customFormat="1" ht="12.75" customHeight="1">
      <c r="A76" s="65" t="s">
        <v>106</v>
      </c>
      <c r="B76" s="41"/>
      <c r="C76" s="74"/>
      <c r="D76" s="43" t="s">
        <v>107</v>
      </c>
      <c r="E76" s="33"/>
      <c r="F76" s="24"/>
      <c r="G76" s="40"/>
      <c r="J76" s="3"/>
      <c r="K76" s="25"/>
    </row>
    <row r="77" spans="1:12" s="2" customFormat="1" ht="12.75" customHeight="1">
      <c r="A77" s="65" t="s">
        <v>108</v>
      </c>
      <c r="B77" s="41"/>
      <c r="C77" s="74"/>
      <c r="D77" s="43" t="s">
        <v>109</v>
      </c>
      <c r="E77" s="32"/>
      <c r="F77" s="24"/>
      <c r="G77" s="40"/>
      <c r="J77" s="3"/>
      <c r="K77" s="25"/>
    </row>
    <row r="78" spans="1:12" s="2" customFormat="1" ht="12.75" customHeight="1">
      <c r="A78" s="65" t="s">
        <v>45</v>
      </c>
      <c r="B78" s="69"/>
      <c r="C78" s="98" t="s">
        <v>110</v>
      </c>
      <c r="D78" s="99"/>
      <c r="E78" s="32"/>
      <c r="F78" s="24"/>
      <c r="G78" s="40"/>
      <c r="J78" s="3"/>
      <c r="K78" s="25"/>
    </row>
    <row r="79" spans="1:12" s="2" customFormat="1" ht="12.75" customHeight="1">
      <c r="A79" s="65" t="s">
        <v>47</v>
      </c>
      <c r="B79" s="100"/>
      <c r="C79" s="42" t="s">
        <v>111</v>
      </c>
      <c r="D79" s="101"/>
      <c r="E79" s="33"/>
      <c r="F79" s="24"/>
      <c r="G79" s="40"/>
      <c r="J79" s="3"/>
      <c r="K79" s="25"/>
    </row>
    <row r="80" spans="1:12" s="2" customFormat="1" ht="12.75" customHeight="1">
      <c r="A80" s="65" t="s">
        <v>49</v>
      </c>
      <c r="B80" s="27"/>
      <c r="C80" s="28" t="s">
        <v>112</v>
      </c>
      <c r="D80" s="31"/>
      <c r="E80" s="33"/>
      <c r="F80" s="24">
        <v>6070.69</v>
      </c>
      <c r="G80" s="40">
        <v>9258.2099999999991</v>
      </c>
      <c r="J80" s="3"/>
      <c r="K80" s="25"/>
    </row>
    <row r="81" spans="1:11" s="2" customFormat="1" ht="12.75" customHeight="1">
      <c r="A81" s="65" t="s">
        <v>51</v>
      </c>
      <c r="B81" s="27"/>
      <c r="C81" s="28" t="s">
        <v>113</v>
      </c>
      <c r="D81" s="31"/>
      <c r="E81" s="33"/>
      <c r="F81" s="40">
        <v>210.13</v>
      </c>
      <c r="G81" s="40">
        <v>10103.790000000001</v>
      </c>
      <c r="J81" s="3"/>
      <c r="K81" s="25"/>
    </row>
    <row r="82" spans="1:11" s="2" customFormat="1" ht="12.75" customHeight="1">
      <c r="A82" s="26" t="s">
        <v>114</v>
      </c>
      <c r="B82" s="41"/>
      <c r="C82" s="42" t="s">
        <v>115</v>
      </c>
      <c r="D82" s="43"/>
      <c r="E82" s="33"/>
      <c r="F82" s="24">
        <v>42492.35</v>
      </c>
      <c r="G82" s="40">
        <v>19296.64</v>
      </c>
      <c r="J82" s="3"/>
      <c r="K82" s="25"/>
    </row>
    <row r="83" spans="1:11" s="2" customFormat="1" ht="12.75" customHeight="1">
      <c r="A83" s="26" t="s">
        <v>116</v>
      </c>
      <c r="B83" s="27"/>
      <c r="C83" s="28" t="s">
        <v>117</v>
      </c>
      <c r="D83" s="31"/>
      <c r="E83" s="32"/>
      <c r="F83" s="40">
        <v>15.6</v>
      </c>
      <c r="G83" s="40">
        <v>217.39</v>
      </c>
      <c r="J83" s="3"/>
      <c r="K83" s="25"/>
    </row>
    <row r="84" spans="1:11" s="2" customFormat="1" ht="12.75" customHeight="1">
      <c r="A84" s="12" t="s">
        <v>118</v>
      </c>
      <c r="B84" s="102" t="s">
        <v>119</v>
      </c>
      <c r="C84" s="103"/>
      <c r="D84" s="104"/>
      <c r="E84" s="55"/>
      <c r="F84" s="56">
        <f>F85+F86+F89+F90</f>
        <v>51798.55</v>
      </c>
      <c r="G84" s="17">
        <f>G85+G86+G89+G90</f>
        <v>60072</v>
      </c>
      <c r="J84" s="3"/>
      <c r="K84" s="64"/>
    </row>
    <row r="85" spans="1:11" s="2" customFormat="1" ht="12.75" customHeight="1">
      <c r="A85" s="19" t="s">
        <v>19</v>
      </c>
      <c r="B85" s="45" t="s">
        <v>120</v>
      </c>
      <c r="C85" s="27"/>
      <c r="D85" s="83"/>
      <c r="E85" s="32"/>
      <c r="F85" s="24">
        <v>5353.92</v>
      </c>
      <c r="G85" s="40">
        <v>5353.92</v>
      </c>
      <c r="J85" s="3"/>
      <c r="K85" s="25"/>
    </row>
    <row r="86" spans="1:11" s="2" customFormat="1" ht="12.75" customHeight="1">
      <c r="A86" s="19" t="s">
        <v>31</v>
      </c>
      <c r="B86" s="20" t="s">
        <v>121</v>
      </c>
      <c r="C86" s="84"/>
      <c r="D86" s="85"/>
      <c r="E86" s="33"/>
      <c r="F86" s="24"/>
      <c r="G86" s="40"/>
      <c r="J86" s="3"/>
      <c r="K86" s="25"/>
    </row>
    <row r="87" spans="1:11" s="2" customFormat="1" ht="12.75" customHeight="1">
      <c r="A87" s="26" t="s">
        <v>33</v>
      </c>
      <c r="B87" s="27"/>
      <c r="C87" s="28" t="s">
        <v>122</v>
      </c>
      <c r="D87" s="31"/>
      <c r="E87" s="33"/>
      <c r="F87" s="24"/>
      <c r="G87" s="40"/>
      <c r="J87" s="3"/>
      <c r="K87" s="25"/>
    </row>
    <row r="88" spans="1:11" s="2" customFormat="1" ht="12.75" customHeight="1">
      <c r="A88" s="26" t="s">
        <v>35</v>
      </c>
      <c r="B88" s="27"/>
      <c r="C88" s="28" t="s">
        <v>123</v>
      </c>
      <c r="D88" s="31"/>
      <c r="E88" s="33"/>
      <c r="F88" s="24"/>
      <c r="G88" s="40"/>
      <c r="J88" s="3"/>
      <c r="K88" s="25"/>
    </row>
    <row r="89" spans="1:11" s="2" customFormat="1" ht="12.75" customHeight="1">
      <c r="A89" s="47" t="s">
        <v>53</v>
      </c>
      <c r="B89" s="74" t="s">
        <v>124</v>
      </c>
      <c r="C89" s="74"/>
      <c r="D89" s="67"/>
      <c r="E89" s="33"/>
      <c r="F89" s="24"/>
      <c r="G89" s="40"/>
      <c r="J89" s="3"/>
      <c r="K89" s="25"/>
    </row>
    <row r="90" spans="1:11" s="2" customFormat="1" ht="12.75" customHeight="1">
      <c r="A90" s="36" t="s">
        <v>55</v>
      </c>
      <c r="B90" s="37" t="s">
        <v>125</v>
      </c>
      <c r="C90" s="38"/>
      <c r="D90" s="39"/>
      <c r="E90" s="33"/>
      <c r="F90" s="24">
        <f>F91+F92</f>
        <v>46444.630000000005</v>
      </c>
      <c r="G90" s="40">
        <f>G91+G92</f>
        <v>54718.080000000002</v>
      </c>
      <c r="J90" s="3"/>
      <c r="K90" s="25"/>
    </row>
    <row r="91" spans="1:11" s="2" customFormat="1" ht="12.75" customHeight="1">
      <c r="A91" s="26" t="s">
        <v>126</v>
      </c>
      <c r="B91" s="105"/>
      <c r="C91" s="28" t="s">
        <v>127</v>
      </c>
      <c r="D91" s="106"/>
      <c r="E91" s="32"/>
      <c r="F91" s="24">
        <v>-8273.4500000000007</v>
      </c>
      <c r="G91" s="40">
        <v>947.46</v>
      </c>
      <c r="J91" s="3"/>
      <c r="K91" s="25"/>
    </row>
    <row r="92" spans="1:11" s="2" customFormat="1" ht="12.75" customHeight="1">
      <c r="A92" s="26" t="s">
        <v>128</v>
      </c>
      <c r="B92" s="105"/>
      <c r="C92" s="28" t="s">
        <v>129</v>
      </c>
      <c r="D92" s="106"/>
      <c r="E92" s="32"/>
      <c r="F92" s="24">
        <v>54718.080000000002</v>
      </c>
      <c r="G92" s="40">
        <v>53770.62</v>
      </c>
      <c r="J92" s="3"/>
      <c r="K92" s="25"/>
    </row>
    <row r="93" spans="1:11" s="2" customFormat="1" ht="12.75" customHeight="1">
      <c r="A93" s="12" t="s">
        <v>130</v>
      </c>
      <c r="B93" s="102" t="s">
        <v>131</v>
      </c>
      <c r="C93" s="104"/>
      <c r="D93" s="104"/>
      <c r="E93" s="55"/>
      <c r="F93" s="56"/>
      <c r="G93" s="17"/>
      <c r="J93" s="3"/>
      <c r="K93" s="25"/>
    </row>
    <row r="94" spans="1:11" s="2" customFormat="1" ht="25.5" customHeight="1">
      <c r="A94" s="12"/>
      <c r="B94" s="170" t="s">
        <v>132</v>
      </c>
      <c r="C94" s="170"/>
      <c r="D94" s="170"/>
      <c r="E94" s="60"/>
      <c r="F94" s="17">
        <f>SUM(F59+F64+F84+F93)</f>
        <v>646594.30000000016</v>
      </c>
      <c r="G94" s="17">
        <f>SUM(G59+G64+G84+G93)</f>
        <v>123489.41</v>
      </c>
      <c r="H94" s="107"/>
      <c r="I94" s="107"/>
      <c r="J94" s="3"/>
      <c r="K94" s="108"/>
    </row>
    <row r="95" spans="1:11" s="2" customFormat="1">
      <c r="A95" s="109"/>
      <c r="B95" s="110"/>
      <c r="C95" s="110"/>
      <c r="D95" s="110"/>
      <c r="E95" s="110"/>
      <c r="F95" s="9"/>
      <c r="G95" s="9"/>
      <c r="J95" s="3"/>
      <c r="K95" s="3"/>
    </row>
    <row r="96" spans="1:11" s="2" customFormat="1" ht="12.75" customHeight="1">
      <c r="A96" s="159" t="s">
        <v>133</v>
      </c>
      <c r="B96" s="159"/>
      <c r="C96" s="159"/>
      <c r="D96" s="159"/>
      <c r="E96" s="159"/>
      <c r="F96" s="159"/>
      <c r="G96" s="159"/>
      <c r="J96" s="3"/>
      <c r="K96" s="3"/>
    </row>
    <row r="97" spans="1:11" s="2" customFormat="1" ht="12.75" customHeight="1">
      <c r="A97" s="160" t="s">
        <v>134</v>
      </c>
      <c r="B97" s="160"/>
      <c r="C97" s="160"/>
      <c r="D97" s="160"/>
      <c r="E97" s="160"/>
      <c r="F97" s="161" t="s">
        <v>135</v>
      </c>
      <c r="G97" s="161"/>
      <c r="J97" s="3"/>
      <c r="K97" s="3"/>
    </row>
    <row r="98" spans="1:11" s="2" customFormat="1" ht="12.75" customHeight="1">
      <c r="A98" s="162" t="s">
        <v>136</v>
      </c>
      <c r="B98" s="162"/>
      <c r="C98" s="162"/>
      <c r="D98" s="162"/>
      <c r="E98" s="9"/>
      <c r="F98" s="10"/>
      <c r="G98" s="10"/>
      <c r="J98" s="3"/>
      <c r="K98" s="3"/>
    </row>
    <row r="99" spans="1:11" s="2" customFormat="1">
      <c r="A99" s="111"/>
      <c r="B99" s="111"/>
      <c r="C99" s="111"/>
      <c r="D99" s="111"/>
      <c r="E99" s="9"/>
      <c r="F99" s="10"/>
      <c r="G99" s="10"/>
      <c r="J99" s="3"/>
      <c r="K99" s="3"/>
    </row>
    <row r="100" spans="1:11" s="2" customFormat="1" ht="12.75" customHeight="1">
      <c r="A100" s="163" t="s">
        <v>137</v>
      </c>
      <c r="B100" s="163"/>
      <c r="C100" s="163"/>
      <c r="D100" s="163"/>
      <c r="E100" s="163"/>
      <c r="F100" s="163"/>
      <c r="G100" s="163"/>
    </row>
    <row r="101" spans="1:11" s="2" customFormat="1" ht="12.75" customHeight="1">
      <c r="A101" s="164" t="s">
        <v>138</v>
      </c>
      <c r="B101" s="164"/>
      <c r="C101" s="164"/>
      <c r="D101" s="164"/>
      <c r="E101" s="164"/>
      <c r="F101" s="165" t="s">
        <v>135</v>
      </c>
      <c r="G101" s="165"/>
    </row>
    <row r="102" spans="1:11" s="2" customFormat="1">
      <c r="E102" s="3"/>
      <c r="F102" s="10"/>
      <c r="G102" s="10"/>
    </row>
    <row r="103" spans="1:11" s="2" customFormat="1">
      <c r="E103" s="3"/>
      <c r="F103" s="10"/>
      <c r="G103" s="10"/>
    </row>
    <row r="104" spans="1:11" s="2" customFormat="1">
      <c r="E104" s="3"/>
      <c r="F104" s="10"/>
      <c r="G104" s="10"/>
    </row>
    <row r="105" spans="1:11" s="2" customFormat="1">
      <c r="E105" s="3"/>
      <c r="F105" s="10"/>
      <c r="G105" s="10"/>
    </row>
    <row r="106" spans="1:11" s="2" customFormat="1">
      <c r="E106" s="3"/>
      <c r="F106" s="10"/>
      <c r="G106" s="10"/>
    </row>
    <row r="107" spans="1:11" s="2" customFormat="1">
      <c r="E107" s="3"/>
      <c r="F107" s="10"/>
      <c r="G107" s="10"/>
    </row>
    <row r="108" spans="1:11" s="2" customFormat="1">
      <c r="E108" s="3"/>
      <c r="F108" s="10"/>
      <c r="G108" s="10"/>
    </row>
    <row r="109" spans="1:11" s="2" customFormat="1">
      <c r="E109" s="3"/>
      <c r="F109" s="10"/>
      <c r="G109" s="10"/>
    </row>
    <row r="110" spans="1:11" s="2" customFormat="1">
      <c r="E110" s="3"/>
      <c r="F110" s="10"/>
      <c r="G110" s="10"/>
    </row>
    <row r="111" spans="1:11" s="2" customFormat="1">
      <c r="E111" s="3"/>
      <c r="F111" s="10"/>
      <c r="G111" s="10"/>
    </row>
    <row r="112" spans="1:11" s="2" customFormat="1">
      <c r="E112" s="3"/>
      <c r="F112" s="10"/>
      <c r="G112" s="10"/>
    </row>
    <row r="113" spans="5:7" s="2" customFormat="1">
      <c r="E113" s="3"/>
      <c r="F113" s="10"/>
      <c r="G113" s="10"/>
    </row>
    <row r="114" spans="5:7" s="2" customFormat="1">
      <c r="E114" s="3"/>
      <c r="F114" s="10"/>
      <c r="G114" s="10"/>
    </row>
    <row r="115" spans="5:7" s="2" customFormat="1">
      <c r="E115" s="3"/>
      <c r="F115" s="10"/>
      <c r="G115" s="10"/>
    </row>
    <row r="116" spans="5:7" s="2" customFormat="1">
      <c r="E116" s="3"/>
      <c r="F116" s="10"/>
      <c r="G116" s="10"/>
    </row>
    <row r="117" spans="5:7" s="2" customFormat="1">
      <c r="E117" s="3"/>
      <c r="F117" s="10"/>
      <c r="G117" s="10"/>
    </row>
    <row r="118" spans="5:7" s="2" customFormat="1">
      <c r="E118" s="3"/>
      <c r="F118" s="10"/>
      <c r="G118" s="10"/>
    </row>
    <row r="119" spans="5:7" s="2" customFormat="1">
      <c r="E119" s="3"/>
      <c r="F119" s="10"/>
      <c r="G119" s="10"/>
    </row>
    <row r="120" spans="5:7" s="2" customFormat="1">
      <c r="E120" s="3"/>
      <c r="F120" s="10"/>
      <c r="G120" s="10"/>
    </row>
    <row r="121" spans="5:7" s="2" customFormat="1">
      <c r="E121" s="3"/>
      <c r="F121" s="10"/>
      <c r="G121" s="10"/>
    </row>
    <row r="122" spans="5:7" s="2" customFormat="1">
      <c r="E122" s="3"/>
      <c r="F122" s="10"/>
      <c r="G122" s="10"/>
    </row>
  </sheetData>
  <sheetProtection selectLockedCells="1" selectUnlockedCells="1"/>
  <mergeCells count="25">
    <mergeCell ref="E2:G2"/>
    <mergeCell ref="E3:G3"/>
    <mergeCell ref="A5:G6"/>
    <mergeCell ref="A7:G7"/>
    <mergeCell ref="A8:G8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B62:D62"/>
    <mergeCell ref="B94:D94"/>
    <mergeCell ref="A96:G96"/>
    <mergeCell ref="A97:E97"/>
    <mergeCell ref="F97:G97"/>
    <mergeCell ref="A98:D98"/>
    <mergeCell ref="A100:G100"/>
    <mergeCell ref="A101:E101"/>
    <mergeCell ref="F101:G101"/>
  </mergeCells>
  <printOptions horizontalCentered="1"/>
  <pageMargins left="0.55138888888888893" right="0.55138888888888893" top="0.6694444444444444" bottom="0.236111111111111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4"/>
  <sheetViews>
    <sheetView showGridLines="0" tabSelected="1" topLeftCell="A85" workbookViewId="0">
      <selection activeCell="L55" sqref="L55"/>
    </sheetView>
  </sheetViews>
  <sheetFormatPr defaultRowHeight="12.75"/>
  <cols>
    <col min="1" max="1" width="8" style="112" customWidth="1"/>
    <col min="2" max="2" width="0" style="112" hidden="1" customWidth="1"/>
    <col min="3" max="3" width="30.140625" style="112" customWidth="1"/>
    <col min="4" max="4" width="18.28515625" style="112" customWidth="1"/>
    <col min="5" max="5" width="0" style="112" hidden="1" customWidth="1"/>
    <col min="6" max="6" width="11.7109375" style="112" customWidth="1"/>
    <col min="7" max="7" width="13.85546875" style="112" customWidth="1"/>
    <col min="8" max="9" width="13.140625" style="113" customWidth="1"/>
    <col min="10" max="14" width="9.140625" style="112"/>
    <col min="15" max="15" width="10.140625" style="112" customWidth="1"/>
    <col min="16" max="16384" width="9.140625" style="112"/>
  </cols>
  <sheetData>
    <row r="1" spans="1:9">
      <c r="G1" s="114"/>
      <c r="H1" s="115"/>
    </row>
    <row r="2" spans="1:9" ht="15.75">
      <c r="D2" s="116"/>
      <c r="G2" s="117" t="s">
        <v>139</v>
      </c>
      <c r="H2" s="118"/>
      <c r="I2" s="118"/>
    </row>
    <row r="3" spans="1:9" ht="15.75">
      <c r="G3" s="117" t="s">
        <v>1</v>
      </c>
      <c r="H3" s="118"/>
      <c r="I3" s="118"/>
    </row>
    <row r="5" spans="1:9" ht="12.75" customHeight="1">
      <c r="A5" s="200" t="s">
        <v>140</v>
      </c>
      <c r="B5" s="200"/>
      <c r="C5" s="200"/>
      <c r="D5" s="200"/>
      <c r="E5" s="200"/>
      <c r="F5" s="200"/>
      <c r="G5" s="200"/>
      <c r="H5" s="200"/>
      <c r="I5" s="200"/>
    </row>
    <row r="6" spans="1:9" ht="12.75" customHeight="1">
      <c r="A6" s="201" t="s">
        <v>141</v>
      </c>
      <c r="B6" s="201"/>
      <c r="C6" s="201"/>
      <c r="D6" s="201"/>
      <c r="E6" s="201"/>
      <c r="F6" s="201"/>
      <c r="G6" s="201"/>
      <c r="H6" s="201"/>
      <c r="I6" s="201"/>
    </row>
    <row r="7" spans="1:9" ht="15.75" customHeight="1">
      <c r="A7" s="202" t="s">
        <v>3</v>
      </c>
      <c r="B7" s="202"/>
      <c r="C7" s="202"/>
      <c r="D7" s="202"/>
      <c r="E7" s="202"/>
      <c r="F7" s="202"/>
      <c r="G7" s="202"/>
      <c r="H7" s="202"/>
      <c r="I7" s="202"/>
    </row>
    <row r="8" spans="1:9" ht="12.75" customHeight="1">
      <c r="A8" s="197" t="s">
        <v>142</v>
      </c>
      <c r="B8" s="197"/>
      <c r="C8" s="197"/>
      <c r="D8" s="197"/>
      <c r="E8" s="197"/>
      <c r="F8" s="197"/>
      <c r="G8" s="197"/>
      <c r="H8" s="197"/>
      <c r="I8" s="197"/>
    </row>
    <row r="9" spans="1:9" ht="15" customHeight="1">
      <c r="A9" s="203" t="s">
        <v>5</v>
      </c>
      <c r="B9" s="203"/>
      <c r="C9" s="203"/>
      <c r="D9" s="203"/>
      <c r="E9" s="203"/>
      <c r="F9" s="203"/>
      <c r="G9" s="203"/>
      <c r="H9" s="203"/>
      <c r="I9" s="203"/>
    </row>
    <row r="10" spans="1:9" ht="12.75" customHeight="1">
      <c r="A10" s="197" t="s">
        <v>143</v>
      </c>
      <c r="B10" s="197"/>
      <c r="C10" s="197"/>
      <c r="D10" s="197"/>
      <c r="E10" s="197"/>
      <c r="F10" s="197"/>
      <c r="G10" s="197"/>
      <c r="H10" s="197"/>
      <c r="I10" s="197"/>
    </row>
    <row r="11" spans="1:9" ht="12.75" customHeight="1">
      <c r="A11" s="197" t="s">
        <v>144</v>
      </c>
      <c r="B11" s="197"/>
      <c r="C11" s="197"/>
      <c r="D11" s="197"/>
      <c r="E11" s="197"/>
      <c r="F11" s="197"/>
      <c r="G11" s="197"/>
      <c r="H11" s="197"/>
      <c r="I11" s="197"/>
    </row>
    <row r="12" spans="1:9" ht="15" customHeight="1">
      <c r="A12" s="198"/>
      <c r="B12" s="198"/>
      <c r="C12" s="198"/>
      <c r="D12" s="198"/>
      <c r="E12" s="198"/>
      <c r="F12" s="198"/>
      <c r="G12" s="198"/>
      <c r="H12" s="198"/>
      <c r="I12" s="198"/>
    </row>
    <row r="13" spans="1:9" ht="15" customHeight="1">
      <c r="A13" s="199" t="s">
        <v>145</v>
      </c>
      <c r="B13" s="199"/>
      <c r="C13" s="199"/>
      <c r="D13" s="199"/>
      <c r="E13" s="199"/>
      <c r="F13" s="199"/>
      <c r="G13" s="199"/>
      <c r="H13" s="199"/>
      <c r="I13" s="199"/>
    </row>
    <row r="14" spans="1:9" ht="15" customHeight="1">
      <c r="A14" s="193"/>
      <c r="B14" s="193"/>
      <c r="C14" s="193"/>
      <c r="D14" s="193"/>
      <c r="E14" s="193"/>
      <c r="F14" s="193"/>
      <c r="G14" s="193"/>
      <c r="H14" s="193"/>
      <c r="I14" s="193"/>
    </row>
    <row r="15" spans="1:9" ht="15" customHeight="1">
      <c r="A15" s="199" t="s">
        <v>146</v>
      </c>
      <c r="B15" s="199"/>
      <c r="C15" s="199"/>
      <c r="D15" s="199"/>
      <c r="E15" s="199"/>
      <c r="F15" s="199"/>
      <c r="G15" s="199"/>
      <c r="H15" s="199"/>
      <c r="I15" s="199"/>
    </row>
    <row r="16" spans="1:9" ht="9.75" customHeight="1">
      <c r="A16" s="119"/>
      <c r="B16" s="120"/>
      <c r="C16" s="120"/>
      <c r="D16" s="120"/>
      <c r="E16" s="120"/>
      <c r="F16" s="120"/>
      <c r="G16" s="120"/>
      <c r="H16" s="121"/>
      <c r="I16" s="121"/>
    </row>
    <row r="17" spans="1:15" ht="15" customHeight="1">
      <c r="A17" s="193" t="s">
        <v>147</v>
      </c>
      <c r="B17" s="193"/>
      <c r="C17" s="193"/>
      <c r="D17" s="193"/>
      <c r="E17" s="193"/>
      <c r="F17" s="193"/>
      <c r="G17" s="193"/>
      <c r="H17" s="193"/>
      <c r="I17" s="193"/>
    </row>
    <row r="18" spans="1:15" ht="15" customHeight="1">
      <c r="A18" s="193" t="s">
        <v>10</v>
      </c>
      <c r="B18" s="193"/>
      <c r="C18" s="193"/>
      <c r="D18" s="193"/>
      <c r="E18" s="193"/>
      <c r="F18" s="193"/>
      <c r="G18" s="193"/>
      <c r="H18" s="193"/>
      <c r="I18" s="193"/>
    </row>
    <row r="19" spans="1:15" s="120" customFormat="1" ht="15" customHeight="1">
      <c r="A19" s="194" t="s">
        <v>11</v>
      </c>
      <c r="B19" s="194"/>
      <c r="C19" s="194"/>
      <c r="D19" s="194"/>
      <c r="E19" s="194"/>
      <c r="F19" s="194"/>
      <c r="G19" s="194"/>
      <c r="H19" s="194"/>
      <c r="I19" s="194"/>
    </row>
    <row r="20" spans="1:15" s="123" customFormat="1" ht="50.1" customHeight="1">
      <c r="A20" s="195" t="s">
        <v>12</v>
      </c>
      <c r="B20" s="195"/>
      <c r="C20" s="195" t="s">
        <v>13</v>
      </c>
      <c r="D20" s="195"/>
      <c r="E20" s="195"/>
      <c r="F20" s="195"/>
      <c r="G20" s="122" t="s">
        <v>148</v>
      </c>
      <c r="H20" s="122" t="s">
        <v>149</v>
      </c>
      <c r="I20" s="122" t="s">
        <v>150</v>
      </c>
      <c r="K20" s="196"/>
      <c r="L20" s="196"/>
      <c r="M20" s="196"/>
      <c r="O20" s="124"/>
    </row>
    <row r="21" spans="1:15" ht="12.75" customHeight="1">
      <c r="A21" s="125" t="s">
        <v>17</v>
      </c>
      <c r="B21" s="126" t="s">
        <v>151</v>
      </c>
      <c r="C21" s="189" t="s">
        <v>151</v>
      </c>
      <c r="D21" s="189"/>
      <c r="E21" s="189"/>
      <c r="F21" s="189"/>
      <c r="G21" s="126"/>
      <c r="H21" s="127">
        <f>H22+H27+H28</f>
        <v>420836.86</v>
      </c>
      <c r="I21" s="128">
        <f>I22+I27+I28</f>
        <v>393263.78</v>
      </c>
    </row>
    <row r="22" spans="1:15" ht="12.75" customHeight="1">
      <c r="A22" s="129" t="s">
        <v>19</v>
      </c>
      <c r="B22" s="130" t="s">
        <v>152</v>
      </c>
      <c r="C22" s="191" t="s">
        <v>152</v>
      </c>
      <c r="D22" s="191"/>
      <c r="E22" s="191"/>
      <c r="F22" s="191"/>
      <c r="G22" s="130"/>
      <c r="H22" s="131">
        <f>H24+H23+H26</f>
        <v>31057.260000000002</v>
      </c>
      <c r="I22" s="132">
        <f>I23+I24+I25+I26</f>
        <v>11466.07</v>
      </c>
    </row>
    <row r="23" spans="1:15" ht="12.75" customHeight="1">
      <c r="A23" s="129" t="s">
        <v>153</v>
      </c>
      <c r="B23" s="130" t="s">
        <v>87</v>
      </c>
      <c r="C23" s="191" t="s">
        <v>87</v>
      </c>
      <c r="D23" s="191"/>
      <c r="E23" s="191"/>
      <c r="F23" s="191"/>
      <c r="G23" s="130"/>
      <c r="H23" s="132">
        <v>3354</v>
      </c>
      <c r="I23" s="133">
        <v>84</v>
      </c>
    </row>
    <row r="24" spans="1:15" ht="12.75" customHeight="1">
      <c r="A24" s="129" t="s">
        <v>154</v>
      </c>
      <c r="B24" s="134" t="s">
        <v>155</v>
      </c>
      <c r="C24" s="192" t="s">
        <v>155</v>
      </c>
      <c r="D24" s="192"/>
      <c r="E24" s="192"/>
      <c r="F24" s="192"/>
      <c r="G24" s="134"/>
      <c r="H24" s="132">
        <v>27043.29</v>
      </c>
      <c r="I24" s="133">
        <v>9210.35</v>
      </c>
    </row>
    <row r="25" spans="1:15" ht="12.75" customHeight="1">
      <c r="A25" s="129" t="s">
        <v>156</v>
      </c>
      <c r="B25" s="130" t="s">
        <v>157</v>
      </c>
      <c r="C25" s="192" t="s">
        <v>157</v>
      </c>
      <c r="D25" s="192"/>
      <c r="E25" s="192"/>
      <c r="F25" s="192"/>
      <c r="G25" s="130"/>
      <c r="H25" s="135"/>
      <c r="I25" s="133">
        <v>1140</v>
      </c>
    </row>
    <row r="26" spans="1:15" ht="12.75" customHeight="1">
      <c r="A26" s="129" t="s">
        <v>158</v>
      </c>
      <c r="B26" s="134" t="s">
        <v>159</v>
      </c>
      <c r="C26" s="192" t="s">
        <v>159</v>
      </c>
      <c r="D26" s="192"/>
      <c r="E26" s="192"/>
      <c r="F26" s="192"/>
      <c r="G26" s="134"/>
      <c r="H26" s="132">
        <v>659.97</v>
      </c>
      <c r="I26" s="133">
        <v>1031.72</v>
      </c>
    </row>
    <row r="27" spans="1:15" ht="12.75" customHeight="1">
      <c r="A27" s="129" t="s">
        <v>31</v>
      </c>
      <c r="B27" s="130" t="s">
        <v>160</v>
      </c>
      <c r="C27" s="192" t="s">
        <v>160</v>
      </c>
      <c r="D27" s="192"/>
      <c r="E27" s="192"/>
      <c r="F27" s="192"/>
      <c r="G27" s="130"/>
      <c r="H27" s="136">
        <v>0</v>
      </c>
      <c r="I27" s="137">
        <v>0</v>
      </c>
    </row>
    <row r="28" spans="1:15" ht="12.75" customHeight="1">
      <c r="A28" s="129" t="s">
        <v>53</v>
      </c>
      <c r="B28" s="130" t="s">
        <v>161</v>
      </c>
      <c r="C28" s="192" t="s">
        <v>161</v>
      </c>
      <c r="D28" s="192"/>
      <c r="E28" s="192"/>
      <c r="F28" s="192"/>
      <c r="G28" s="130"/>
      <c r="H28" s="138">
        <f>H29+H30</f>
        <v>389779.6</v>
      </c>
      <c r="I28" s="133">
        <f>I29+I30</f>
        <v>381797.71</v>
      </c>
    </row>
    <row r="29" spans="1:15" ht="12.75" customHeight="1">
      <c r="A29" s="129" t="s">
        <v>162</v>
      </c>
      <c r="B29" s="134" t="s">
        <v>163</v>
      </c>
      <c r="C29" s="192" t="s">
        <v>163</v>
      </c>
      <c r="D29" s="192"/>
      <c r="E29" s="192"/>
      <c r="F29" s="192"/>
      <c r="G29" s="134"/>
      <c r="H29" s="131">
        <v>389778.6</v>
      </c>
      <c r="I29" s="133">
        <v>381796.71</v>
      </c>
    </row>
    <row r="30" spans="1:15" ht="12.75" customHeight="1">
      <c r="A30" s="129" t="s">
        <v>164</v>
      </c>
      <c r="B30" s="134" t="s">
        <v>165</v>
      </c>
      <c r="C30" s="192" t="s">
        <v>165</v>
      </c>
      <c r="D30" s="192"/>
      <c r="E30" s="192"/>
      <c r="F30" s="192"/>
      <c r="G30" s="134"/>
      <c r="H30" s="136">
        <v>1</v>
      </c>
      <c r="I30" s="133">
        <v>1</v>
      </c>
    </row>
    <row r="31" spans="1:15" ht="12.75" customHeight="1">
      <c r="A31" s="125" t="s">
        <v>57</v>
      </c>
      <c r="B31" s="126" t="s">
        <v>166</v>
      </c>
      <c r="C31" s="189" t="s">
        <v>166</v>
      </c>
      <c r="D31" s="189"/>
      <c r="E31" s="189"/>
      <c r="F31" s="189"/>
      <c r="G31" s="126"/>
      <c r="H31" s="139">
        <f>H32+H33+H34+H35+H36+H37+H38+H39+H40+H41+H42+H43+H44+H45</f>
        <v>429110.31</v>
      </c>
      <c r="I31" s="140">
        <f>I32+I33+I34+I35+I36+I37+I38+I39+I40+I41+I42+I43+I44+I45</f>
        <v>392316.31999999995</v>
      </c>
    </row>
    <row r="32" spans="1:15" ht="12.75" customHeight="1">
      <c r="A32" s="129" t="s">
        <v>19</v>
      </c>
      <c r="B32" s="130" t="s">
        <v>167</v>
      </c>
      <c r="C32" s="192" t="s">
        <v>168</v>
      </c>
      <c r="D32" s="192"/>
      <c r="E32" s="192"/>
      <c r="F32" s="192"/>
      <c r="G32" s="130"/>
      <c r="H32" s="135">
        <v>323313.48</v>
      </c>
      <c r="I32" s="133">
        <v>283531.15999999997</v>
      </c>
    </row>
    <row r="33" spans="1:9" ht="12.75" customHeight="1">
      <c r="A33" s="129" t="s">
        <v>169</v>
      </c>
      <c r="B33" s="130" t="s">
        <v>170</v>
      </c>
      <c r="C33" s="192" t="s">
        <v>171</v>
      </c>
      <c r="D33" s="192"/>
      <c r="E33" s="192"/>
      <c r="F33" s="192"/>
      <c r="G33" s="130"/>
      <c r="H33" s="135">
        <v>8905.52</v>
      </c>
      <c r="I33" s="133">
        <v>3232.49</v>
      </c>
    </row>
    <row r="34" spans="1:9" ht="12.75" customHeight="1">
      <c r="A34" s="129" t="s">
        <v>53</v>
      </c>
      <c r="B34" s="130" t="s">
        <v>172</v>
      </c>
      <c r="C34" s="192" t="s">
        <v>173</v>
      </c>
      <c r="D34" s="192"/>
      <c r="E34" s="192"/>
      <c r="F34" s="192"/>
      <c r="G34" s="130"/>
      <c r="H34" s="135">
        <v>17320.03</v>
      </c>
      <c r="I34" s="133">
        <v>18208.849999999999</v>
      </c>
    </row>
    <row r="35" spans="1:9" ht="12.75" customHeight="1">
      <c r="A35" s="129" t="s">
        <v>55</v>
      </c>
      <c r="B35" s="130" t="s">
        <v>174</v>
      </c>
      <c r="C35" s="191" t="s">
        <v>175</v>
      </c>
      <c r="D35" s="191"/>
      <c r="E35" s="191"/>
      <c r="F35" s="191"/>
      <c r="G35" s="130"/>
      <c r="H35" s="135">
        <v>0</v>
      </c>
      <c r="I35" s="137">
        <v>0</v>
      </c>
    </row>
    <row r="36" spans="1:9" ht="12.75" customHeight="1">
      <c r="A36" s="129" t="s">
        <v>82</v>
      </c>
      <c r="B36" s="130" t="s">
        <v>176</v>
      </c>
      <c r="C36" s="191" t="s">
        <v>177</v>
      </c>
      <c r="D36" s="191"/>
      <c r="E36" s="191"/>
      <c r="F36" s="191"/>
      <c r="G36" s="130"/>
      <c r="H36" s="135">
        <v>662.48</v>
      </c>
      <c r="I36" s="133">
        <v>687.12</v>
      </c>
    </row>
    <row r="37" spans="1:9" ht="12.75" customHeight="1">
      <c r="A37" s="129" t="s">
        <v>178</v>
      </c>
      <c r="B37" s="130" t="s">
        <v>179</v>
      </c>
      <c r="C37" s="191" t="s">
        <v>180</v>
      </c>
      <c r="D37" s="191"/>
      <c r="E37" s="191"/>
      <c r="F37" s="191"/>
      <c r="G37" s="130"/>
      <c r="H37" s="135">
        <v>677</v>
      </c>
      <c r="I37" s="133">
        <v>515</v>
      </c>
    </row>
    <row r="38" spans="1:9" ht="12.75" customHeight="1">
      <c r="A38" s="129" t="s">
        <v>181</v>
      </c>
      <c r="B38" s="130" t="s">
        <v>182</v>
      </c>
      <c r="C38" s="191" t="s">
        <v>183</v>
      </c>
      <c r="D38" s="191"/>
      <c r="E38" s="191"/>
      <c r="F38" s="191"/>
      <c r="G38" s="130"/>
      <c r="H38" s="135">
        <v>0</v>
      </c>
      <c r="I38" s="137">
        <v>0</v>
      </c>
    </row>
    <row r="39" spans="1:9" ht="12.75" customHeight="1">
      <c r="A39" s="129" t="s">
        <v>184</v>
      </c>
      <c r="B39" s="130" t="s">
        <v>185</v>
      </c>
      <c r="C39" s="192" t="s">
        <v>185</v>
      </c>
      <c r="D39" s="192"/>
      <c r="E39" s="192"/>
      <c r="F39" s="192"/>
      <c r="G39" s="130"/>
      <c r="H39" s="135">
        <v>0</v>
      </c>
      <c r="I39" s="137">
        <v>0</v>
      </c>
    </row>
    <row r="40" spans="1:9" ht="12.75" customHeight="1">
      <c r="A40" s="129" t="s">
        <v>186</v>
      </c>
      <c r="B40" s="130" t="s">
        <v>187</v>
      </c>
      <c r="C40" s="191" t="s">
        <v>187</v>
      </c>
      <c r="D40" s="191"/>
      <c r="E40" s="191"/>
      <c r="F40" s="191"/>
      <c r="G40" s="130"/>
      <c r="H40" s="132">
        <v>18667.29</v>
      </c>
      <c r="I40" s="133">
        <v>17457.150000000001</v>
      </c>
    </row>
    <row r="41" spans="1:9" ht="15.75" customHeight="1">
      <c r="A41" s="129" t="s">
        <v>188</v>
      </c>
      <c r="B41" s="130" t="s">
        <v>189</v>
      </c>
      <c r="C41" s="192" t="s">
        <v>190</v>
      </c>
      <c r="D41" s="192"/>
      <c r="E41" s="192"/>
      <c r="F41" s="192"/>
      <c r="G41" s="130"/>
      <c r="H41" s="135">
        <v>168</v>
      </c>
      <c r="I41" s="137">
        <v>0</v>
      </c>
    </row>
    <row r="42" spans="1:9" ht="15.75" customHeight="1">
      <c r="A42" s="129" t="s">
        <v>191</v>
      </c>
      <c r="B42" s="130" t="s">
        <v>192</v>
      </c>
      <c r="C42" s="192" t="s">
        <v>193</v>
      </c>
      <c r="D42" s="192"/>
      <c r="E42" s="192"/>
      <c r="F42" s="192"/>
      <c r="G42" s="130"/>
      <c r="H42" s="135">
        <v>0</v>
      </c>
      <c r="I42" s="137">
        <v>0</v>
      </c>
    </row>
    <row r="43" spans="1:9" ht="12.75" customHeight="1">
      <c r="A43" s="129" t="s">
        <v>194</v>
      </c>
      <c r="B43" s="130" t="s">
        <v>195</v>
      </c>
      <c r="C43" s="192" t="s">
        <v>196</v>
      </c>
      <c r="D43" s="192"/>
      <c r="E43" s="192"/>
      <c r="F43" s="192"/>
      <c r="G43" s="130"/>
      <c r="H43" s="135">
        <v>0</v>
      </c>
      <c r="I43" s="137">
        <v>0</v>
      </c>
    </row>
    <row r="44" spans="1:9" ht="12.75" customHeight="1">
      <c r="A44" s="129" t="s">
        <v>197</v>
      </c>
      <c r="B44" s="130" t="s">
        <v>198</v>
      </c>
      <c r="C44" s="192" t="s">
        <v>199</v>
      </c>
      <c r="D44" s="192"/>
      <c r="E44" s="192"/>
      <c r="F44" s="192"/>
      <c r="G44" s="130"/>
      <c r="H44" s="135">
        <v>59396.51</v>
      </c>
      <c r="I44" s="133">
        <v>68684.55</v>
      </c>
    </row>
    <row r="45" spans="1:9" ht="15.75">
      <c r="A45" s="129" t="s">
        <v>200</v>
      </c>
      <c r="B45" s="130" t="s">
        <v>201</v>
      </c>
      <c r="C45" s="180" t="s">
        <v>202</v>
      </c>
      <c r="D45" s="180"/>
      <c r="E45" s="180"/>
      <c r="F45" s="180"/>
      <c r="G45" s="130"/>
      <c r="H45" s="136">
        <v>0</v>
      </c>
      <c r="I45" s="137"/>
    </row>
    <row r="46" spans="1:9" ht="15.75">
      <c r="A46" s="126" t="s">
        <v>59</v>
      </c>
      <c r="B46" s="141" t="s">
        <v>203</v>
      </c>
      <c r="C46" s="188" t="s">
        <v>203</v>
      </c>
      <c r="D46" s="188"/>
      <c r="E46" s="188"/>
      <c r="F46" s="188"/>
      <c r="G46" s="141"/>
      <c r="H46" s="142">
        <f>H21-H31</f>
        <v>-8273.4500000000116</v>
      </c>
      <c r="I46" s="143">
        <f>I21-I31</f>
        <v>947.46000000007916</v>
      </c>
    </row>
    <row r="47" spans="1:9" ht="15.75" customHeight="1">
      <c r="A47" s="126" t="s">
        <v>85</v>
      </c>
      <c r="B47" s="126" t="s">
        <v>204</v>
      </c>
      <c r="C47" s="190" t="s">
        <v>204</v>
      </c>
      <c r="D47" s="190"/>
      <c r="E47" s="190"/>
      <c r="F47" s="190"/>
      <c r="G47" s="144"/>
      <c r="H47" s="142">
        <f>H48+H49+H50</f>
        <v>0</v>
      </c>
      <c r="I47" s="145">
        <f>I48+I49+I50</f>
        <v>0</v>
      </c>
    </row>
    <row r="48" spans="1:9" ht="15.75">
      <c r="A48" s="134" t="s">
        <v>205</v>
      </c>
      <c r="B48" s="130" t="s">
        <v>206</v>
      </c>
      <c r="C48" s="180" t="s">
        <v>207</v>
      </c>
      <c r="D48" s="180"/>
      <c r="E48" s="180"/>
      <c r="F48" s="180"/>
      <c r="G48" s="146"/>
      <c r="H48" s="147">
        <v>0</v>
      </c>
      <c r="I48" s="148">
        <v>0</v>
      </c>
    </row>
    <row r="49" spans="1:9" ht="15.75">
      <c r="A49" s="134" t="s">
        <v>31</v>
      </c>
      <c r="B49" s="130" t="s">
        <v>208</v>
      </c>
      <c r="C49" s="180" t="s">
        <v>208</v>
      </c>
      <c r="D49" s="180"/>
      <c r="E49" s="180"/>
      <c r="F49" s="180"/>
      <c r="G49" s="146"/>
      <c r="H49" s="147">
        <v>0</v>
      </c>
      <c r="I49" s="148">
        <v>0</v>
      </c>
    </row>
    <row r="50" spans="1:9" ht="15.75">
      <c r="A50" s="134" t="s">
        <v>209</v>
      </c>
      <c r="B50" s="130" t="s">
        <v>210</v>
      </c>
      <c r="C50" s="180" t="s">
        <v>211</v>
      </c>
      <c r="D50" s="180"/>
      <c r="E50" s="180"/>
      <c r="F50" s="180"/>
      <c r="G50" s="146"/>
      <c r="H50" s="147">
        <v>0</v>
      </c>
      <c r="I50" s="148">
        <v>0</v>
      </c>
    </row>
    <row r="51" spans="1:9" ht="15.75">
      <c r="A51" s="126" t="s">
        <v>92</v>
      </c>
      <c r="B51" s="141" t="s">
        <v>212</v>
      </c>
      <c r="C51" s="188" t="s">
        <v>212</v>
      </c>
      <c r="D51" s="188"/>
      <c r="E51" s="188"/>
      <c r="F51" s="188"/>
      <c r="G51" s="144"/>
      <c r="H51" s="142">
        <v>0</v>
      </c>
      <c r="I51" s="149">
        <v>0</v>
      </c>
    </row>
    <row r="52" spans="1:9" ht="30" customHeight="1">
      <c r="A52" s="126" t="s">
        <v>118</v>
      </c>
      <c r="B52" s="141" t="s">
        <v>213</v>
      </c>
      <c r="C52" s="187" t="s">
        <v>213</v>
      </c>
      <c r="D52" s="187"/>
      <c r="E52" s="187"/>
      <c r="F52" s="187"/>
      <c r="G52" s="144"/>
      <c r="H52" s="142">
        <v>0</v>
      </c>
      <c r="I52" s="149">
        <v>0</v>
      </c>
    </row>
    <row r="53" spans="1:9" ht="15.75" customHeight="1">
      <c r="A53" s="126" t="s">
        <v>130</v>
      </c>
      <c r="B53" s="141" t="s">
        <v>214</v>
      </c>
      <c r="C53" s="188" t="s">
        <v>214</v>
      </c>
      <c r="D53" s="188"/>
      <c r="E53" s="188"/>
      <c r="F53" s="188"/>
      <c r="G53" s="144"/>
      <c r="H53" s="142">
        <v>0</v>
      </c>
      <c r="I53" s="149">
        <v>0</v>
      </c>
    </row>
    <row r="54" spans="1:9" ht="30" customHeight="1">
      <c r="A54" s="126" t="s">
        <v>215</v>
      </c>
      <c r="B54" s="126" t="s">
        <v>216</v>
      </c>
      <c r="C54" s="189" t="s">
        <v>216</v>
      </c>
      <c r="D54" s="189"/>
      <c r="E54" s="189"/>
      <c r="F54" s="189"/>
      <c r="G54" s="144"/>
      <c r="H54" s="150">
        <f>H21-H31</f>
        <v>-8273.4500000000116</v>
      </c>
      <c r="I54" s="145">
        <f>I21-I31</f>
        <v>947.46000000007916</v>
      </c>
    </row>
    <row r="55" spans="1:9" ht="15.75">
      <c r="A55" s="126" t="s">
        <v>19</v>
      </c>
      <c r="B55" s="126" t="s">
        <v>217</v>
      </c>
      <c r="C55" s="190" t="s">
        <v>217</v>
      </c>
      <c r="D55" s="190"/>
      <c r="E55" s="190"/>
      <c r="F55" s="190"/>
      <c r="G55" s="144"/>
      <c r="H55" s="142">
        <v>0</v>
      </c>
      <c r="I55" s="149"/>
    </row>
    <row r="56" spans="1:9" ht="15.75">
      <c r="A56" s="126" t="s">
        <v>218</v>
      </c>
      <c r="B56" s="141" t="s">
        <v>219</v>
      </c>
      <c r="C56" s="188" t="s">
        <v>219</v>
      </c>
      <c r="D56" s="188"/>
      <c r="E56" s="188"/>
      <c r="F56" s="188"/>
      <c r="G56" s="144"/>
      <c r="H56" s="150">
        <f>H54</f>
        <v>-8273.4500000000116</v>
      </c>
      <c r="I56" s="145">
        <f>I54</f>
        <v>947.46000000007916</v>
      </c>
    </row>
    <row r="57" spans="1:9" ht="15.75">
      <c r="A57" s="134" t="s">
        <v>19</v>
      </c>
      <c r="B57" s="130" t="s">
        <v>220</v>
      </c>
      <c r="C57" s="180" t="s">
        <v>220</v>
      </c>
      <c r="D57" s="180"/>
      <c r="E57" s="180"/>
      <c r="F57" s="180"/>
      <c r="G57" s="146"/>
      <c r="H57" s="147"/>
      <c r="I57" s="151"/>
    </row>
    <row r="58" spans="1:9" ht="15.75">
      <c r="A58" s="134" t="s">
        <v>31</v>
      </c>
      <c r="B58" s="130" t="s">
        <v>221</v>
      </c>
      <c r="C58" s="180" t="s">
        <v>221</v>
      </c>
      <c r="D58" s="180"/>
      <c r="E58" s="180"/>
      <c r="F58" s="180"/>
      <c r="G58" s="146"/>
      <c r="H58" s="147"/>
      <c r="I58" s="151"/>
    </row>
    <row r="59" spans="1:9">
      <c r="A59" s="152"/>
      <c r="B59" s="152"/>
      <c r="C59" s="152"/>
      <c r="D59" s="152"/>
      <c r="G59" s="153"/>
      <c r="H59" s="154"/>
      <c r="I59" s="154"/>
    </row>
    <row r="60" spans="1:9" ht="15" customHeight="1">
      <c r="A60" s="181" t="s">
        <v>222</v>
      </c>
      <c r="B60" s="181"/>
      <c r="C60" s="181"/>
      <c r="D60" s="181"/>
      <c r="E60" s="181"/>
      <c r="F60" s="181"/>
      <c r="G60" s="181"/>
      <c r="H60" s="181"/>
      <c r="I60" s="181"/>
    </row>
    <row r="61" spans="1:9" s="120" customFormat="1" ht="15" customHeight="1">
      <c r="A61" s="182" t="s">
        <v>223</v>
      </c>
      <c r="B61" s="182"/>
      <c r="C61" s="182"/>
      <c r="D61" s="182"/>
      <c r="E61" s="182"/>
      <c r="F61" s="182"/>
      <c r="G61" s="156" t="s">
        <v>224</v>
      </c>
      <c r="H61" s="183" t="s">
        <v>135</v>
      </c>
      <c r="I61" s="183"/>
    </row>
    <row r="62" spans="1:9" s="120" customFormat="1" ht="15" customHeight="1">
      <c r="A62" s="155"/>
      <c r="B62" s="155"/>
      <c r="C62" s="155"/>
      <c r="D62" s="155"/>
      <c r="E62" s="155"/>
      <c r="F62" s="155"/>
      <c r="G62" s="155"/>
      <c r="H62" s="157"/>
      <c r="I62" s="157"/>
    </row>
    <row r="63" spans="1:9" ht="12.75" customHeight="1">
      <c r="A63" s="184" t="s">
        <v>225</v>
      </c>
      <c r="B63" s="184"/>
      <c r="C63" s="184"/>
      <c r="D63" s="184"/>
      <c r="E63" s="184"/>
      <c r="F63" s="184"/>
      <c r="G63" s="184"/>
      <c r="H63" s="184"/>
      <c r="I63" s="184"/>
    </row>
    <row r="64" spans="1:9" ht="12.75" customHeight="1">
      <c r="A64" s="185" t="s">
        <v>226</v>
      </c>
      <c r="B64" s="185"/>
      <c r="C64" s="185"/>
      <c r="D64" s="185"/>
      <c r="E64" s="185"/>
      <c r="F64" s="185"/>
      <c r="G64" s="158" t="s">
        <v>227</v>
      </c>
      <c r="H64" s="186" t="s">
        <v>135</v>
      </c>
      <c r="I64" s="186"/>
    </row>
  </sheetData>
  <sheetProtection selectLockedCells="1" selectUnlockedCells="1"/>
  <mergeCells count="61"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7:I17"/>
    <mergeCell ref="A18:I18"/>
    <mergeCell ref="A19:I19"/>
    <mergeCell ref="A20:B20"/>
    <mergeCell ref="C20:F20"/>
    <mergeCell ref="K20:M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A60:I60"/>
    <mergeCell ref="A61:F61"/>
    <mergeCell ref="H61:I61"/>
    <mergeCell ref="A63:I63"/>
    <mergeCell ref="A64:F64"/>
    <mergeCell ref="H64:I64"/>
  </mergeCells>
  <printOptions horizontalCentered="1"/>
  <pageMargins left="1.1812499999999999" right="0.39374999999999999" top="0.78749999999999998" bottom="0.39374999999999999" header="0.51180555555555551" footer="0.51180555555555551"/>
  <pageSetup paperSize="9" firstPageNumber="0" orientation="portrait" cellComments="atEnd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FBA</vt:lpstr>
      <vt:lpstr>VEIKLOS REZULTATAI</vt:lpstr>
      <vt:lpstr>FBA!Print_Area</vt:lpstr>
      <vt:lpstr>'VEIKLOS REZULTATAI'!Print_Area</vt:lpstr>
      <vt:lpstr>FBA!Print_Titles</vt:lpstr>
      <vt:lpstr>'VEIKLOS REZULTATAI'!Print_Titles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Virginijus</dc:creator>
  <cp:lastModifiedBy>User</cp:lastModifiedBy>
  <dcterms:created xsi:type="dcterms:W3CDTF">2021-04-14T12:48:32Z</dcterms:created>
  <dcterms:modified xsi:type="dcterms:W3CDTF">2021-04-20T05:44:34Z</dcterms:modified>
</cp:coreProperties>
</file>