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7515" windowHeight="5130" activeTab="2"/>
  </bookViews>
  <sheets>
    <sheet name="1 pr.pajamos" sheetId="22" r:id="rId1"/>
    <sheet name="2 pr. asignav. valdytojus" sheetId="6" r:id="rId2"/>
    <sheet name="3 pr. bendros išlaidos" sheetId="15" r:id="rId3"/>
  </sheets>
  <calcPr calcId="124519"/>
</workbook>
</file>

<file path=xl/calcChain.xml><?xml version="1.0" encoding="utf-8"?>
<calcChain xmlns="http://schemas.openxmlformats.org/spreadsheetml/2006/main">
  <c r="C30" i="22"/>
  <c r="C27"/>
  <c r="C26" s="1"/>
  <c r="C17"/>
  <c r="C15"/>
  <c r="C33"/>
  <c r="E17" i="15"/>
  <c r="E12"/>
  <c r="E13"/>
  <c r="E14"/>
  <c r="E15"/>
  <c r="E16"/>
  <c r="E11"/>
  <c r="E18" s="1"/>
  <c r="D45" i="6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11"/>
  <c r="D40"/>
  <c r="C42" i="22"/>
  <c r="C23"/>
  <c r="D46" i="6"/>
  <c r="F47"/>
  <c r="E47"/>
  <c r="C47"/>
  <c r="D18" i="15"/>
  <c r="F18"/>
  <c r="G18"/>
  <c r="D38" i="6"/>
  <c r="D39"/>
  <c r="D41"/>
  <c r="D42"/>
  <c r="D43"/>
  <c r="D44"/>
  <c r="C7" i="22"/>
  <c r="C6" s="1"/>
  <c r="C10"/>
  <c r="C9" s="1"/>
  <c r="C39"/>
  <c r="D47" i="6" l="1"/>
  <c r="C46" i="22"/>
</calcChain>
</file>

<file path=xl/sharedStrings.xml><?xml version="1.0" encoding="utf-8"?>
<sst xmlns="http://schemas.openxmlformats.org/spreadsheetml/2006/main" count="213" uniqueCount="176">
  <si>
    <t>Eil.Nr.</t>
  </si>
  <si>
    <t>Programos Nr.</t>
  </si>
  <si>
    <t>Iš viso</t>
  </si>
  <si>
    <t>Iš jų:</t>
  </si>
  <si>
    <t>2</t>
  </si>
  <si>
    <t>darbo užmokesčiui</t>
  </si>
  <si>
    <t>02</t>
  </si>
  <si>
    <t>01</t>
  </si>
  <si>
    <t>Ugdymo kokybės ir mokymosi aplinkos užtikrinimo programa</t>
  </si>
  <si>
    <t>Prienų ,,Žiburio“ gimnazija</t>
  </si>
  <si>
    <t>Prienų r. Išlaužo pagrindinė mokykla</t>
  </si>
  <si>
    <t>Prienų lopšelis-darželis ,,Gintarėlis“</t>
  </si>
  <si>
    <t>Prienų lopšelis-darželis ,,Pasaka“</t>
  </si>
  <si>
    <t>Socialinės paramos ir sveikatos apsaugos paslaugų kokybės gerinimo programa</t>
  </si>
  <si>
    <t>Prienų rajono savivaldybės administracija</t>
  </si>
  <si>
    <t>04</t>
  </si>
  <si>
    <t>Savivaldybės pagrindinių funkcijų vykdymo ir valdymo tobulinimo programa</t>
  </si>
  <si>
    <t>05</t>
  </si>
  <si>
    <t>______________________</t>
  </si>
  <si>
    <t>ilgalaikiam turtui</t>
  </si>
  <si>
    <t>Prienų meno mokykla</t>
  </si>
  <si>
    <t>03</t>
  </si>
  <si>
    <t>Kultūros, sporto, jaunimo ir bendruomenės veiklos aktyvinimo programa</t>
  </si>
  <si>
    <t>Prienų krašto muziejus</t>
  </si>
  <si>
    <t>Jiezno kultūros ir laisvalaikio centras</t>
  </si>
  <si>
    <t>Veiverių kultūros ir laisvalaikio centras</t>
  </si>
  <si>
    <t>Prienų r. sav. kūno kultūros ir sporto centras</t>
  </si>
  <si>
    <t>Prienų kultūros ir laisvalaikio centras</t>
  </si>
  <si>
    <t>06</t>
  </si>
  <si>
    <t>07</t>
  </si>
  <si>
    <t>Iš viso asignavimų:</t>
  </si>
  <si>
    <t>Investicijų programa</t>
  </si>
  <si>
    <t>Prienų globos namai</t>
  </si>
  <si>
    <t>Eil. Nr.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</si>
  <si>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</si>
  <si>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</si>
  <si>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</si>
  <si>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</si>
  <si>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</si>
  <si>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</si>
  <si>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</si>
  <si>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</si>
  <si>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</si>
  <si>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</si>
  <si>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</si>
  <si>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</si>
  <si>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</si>
  <si>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</si>
  <si>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</si>
  <si>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</si>
  <si>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</si>
  <si>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</si>
  <si>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</si>
  <si>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21.</t>
  </si>
  <si>
    <t>22.</t>
  </si>
  <si>
    <t>23.</t>
  </si>
  <si>
    <t>24.</t>
  </si>
  <si>
    <t>26.</t>
  </si>
  <si>
    <t>27.</t>
  </si>
  <si>
    <t>Aplinkos apsaugos, verslo rėmimo ir kaimo plėtros programa</t>
  </si>
  <si>
    <t>Programa / Finansavimo šaltiniai</t>
  </si>
  <si>
    <t>Asignavimų valdytojas</t>
  </si>
  <si>
    <t>Prienų r. sav. socialinių paslaugų centras</t>
  </si>
  <si>
    <t>Prienų lopšelis-darželis ,,Saulutė“</t>
  </si>
  <si>
    <t>išlaidoms</t>
  </si>
  <si>
    <t>iš viso</t>
  </si>
  <si>
    <t>Asignavimai</t>
  </si>
  <si>
    <t>Balbieriškio kultūros ir laisvalaikio centras</t>
  </si>
  <si>
    <t>Iš viso asignavimų</t>
  </si>
  <si>
    <t>I.</t>
  </si>
  <si>
    <t>MOKESČIAI:</t>
  </si>
  <si>
    <t>Pajamų ir pelno mokesčiai iš viso:</t>
  </si>
  <si>
    <t>1.1.</t>
  </si>
  <si>
    <t>gyventojų pajamų mokestis (gautas iš VMI)</t>
  </si>
  <si>
    <t>1.2.</t>
  </si>
  <si>
    <t>1.3.</t>
  </si>
  <si>
    <t>2.1.</t>
  </si>
  <si>
    <t>2.2.</t>
  </si>
  <si>
    <t>fizinių asmenų</t>
  </si>
  <si>
    <t>2.3.</t>
  </si>
  <si>
    <t>juridinių asmenų</t>
  </si>
  <si>
    <t>paveldimo turto mokestis</t>
  </si>
  <si>
    <t>nekilnojamojo turto mokestis</t>
  </si>
  <si>
    <t>Prekių ir paslaugų mokesčiai:</t>
  </si>
  <si>
    <t>3.1.</t>
  </si>
  <si>
    <t>mokestis už aplinkos teršimą</t>
  </si>
  <si>
    <t>II.</t>
  </si>
  <si>
    <t>valstybinėms (perduotoms savivaldybėms) funkcijoms atlikti</t>
  </si>
  <si>
    <t>mokinio krepšeliui finansuoti</t>
  </si>
  <si>
    <t>kita tikslinė dotacija</t>
  </si>
  <si>
    <t>III.</t>
  </si>
  <si>
    <t>KITOS PAJAMOS:</t>
  </si>
  <si>
    <t>mokestis už medžiojamųjų gyvūnų išteklius</t>
  </si>
  <si>
    <t>Pajamos už prekes ir paslaugas:</t>
  </si>
  <si>
    <t>įmokos už išlaikymą švietimo, socialinės apsaugos ir kitose įstaigose</t>
  </si>
  <si>
    <t>Pajamos iš baudų ir konfiskacijos:</t>
  </si>
  <si>
    <t>Kitos neišvardintos pajamos</t>
  </si>
  <si>
    <t>Ilgalaikio materialiojo turto realizavimo pajamos:</t>
  </si>
  <si>
    <t>IŠ VISO PAJAMŲ</t>
  </si>
  <si>
    <t>___________________________</t>
  </si>
  <si>
    <t>Pajamų pavadinimas</t>
  </si>
  <si>
    <t xml:space="preserve">Pajamos 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</si>
  <si>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</si>
  <si>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</si>
  <si>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</si>
  <si>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</si>
  <si>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</si>
  <si>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</si>
  <si>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</si>
  <si>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</si>
  <si>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</si>
  <si>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</si>
  <si>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2.1.1.</t>
  </si>
  <si>
    <t>2.1.2.</t>
  </si>
  <si>
    <t>Prienų r. sav. visuomenės sveikatos biuras</t>
  </si>
  <si>
    <t>Stakliškių kultūros ir laisvalaikio centras</t>
  </si>
  <si>
    <t>Prienų r. sav. kontrolės ir audito tarnyba</t>
  </si>
  <si>
    <t>Prienų r. sav. administracijos Finansų skyrius</t>
  </si>
  <si>
    <t>Viešosios infrastruktūros ir priežiūros plėtros programa</t>
  </si>
  <si>
    <t>Prienų r. sav. priešgaisrinė tarnyba</t>
  </si>
  <si>
    <t>Prienų Justino Marcinkevičiaus viešoji biblioteka</t>
  </si>
  <si>
    <t>Prienų r. Veiverių Antano Kučingio meno mokykla</t>
  </si>
  <si>
    <t>Prienų r. Jiezno gimnazija</t>
  </si>
  <si>
    <t>Prienų r. Veiverių Tomo Žilinsko gimnazija</t>
  </si>
  <si>
    <t>Prienų r. Naujosios Ūtos pagrindinė mokykla</t>
  </si>
  <si>
    <t>Prienų r. Pakuonio pagrindinė mokykla</t>
  </si>
  <si>
    <t>Prienų r. Skriaudžių pagrindinė mokykla</t>
  </si>
  <si>
    <t>Prienų r. Jiezno muzikos mokykla</t>
  </si>
  <si>
    <t>___________________</t>
  </si>
  <si>
    <t>Prienų r. Balbieriškio pagrindinė mokykla</t>
  </si>
  <si>
    <t>Prienų ,,Ąžuolo“ progimnazija</t>
  </si>
  <si>
    <t>Prienų r. Šilavoto pagrindinė mokykla</t>
  </si>
  <si>
    <t>mokesčiai už valstybinius gamtos išteklius:</t>
  </si>
  <si>
    <t>1.3.1.</t>
  </si>
  <si>
    <t>1.3.2.</t>
  </si>
  <si>
    <t>kiti mokesčiai už valstybinius gamtos išteklius</t>
  </si>
  <si>
    <t>5.1.</t>
  </si>
  <si>
    <t>5.2.</t>
  </si>
  <si>
    <t>5.3.</t>
  </si>
  <si>
    <t>(tūkst.eurų)</t>
  </si>
  <si>
    <t>IV.</t>
  </si>
  <si>
    <t>Prienų švietimo pagalbos tarnyba</t>
  </si>
  <si>
    <r>
      <t>Turto mokesčiai</t>
    </r>
    <r>
      <rPr>
        <sz val="10"/>
        <rFont val="Times New Roman"/>
        <family val="1"/>
        <charset val="186"/>
      </rPr>
      <t>:</t>
    </r>
  </si>
  <si>
    <r>
      <t>Nuomos pajamos</t>
    </r>
    <r>
      <rPr>
        <sz val="10"/>
        <rFont val="Times New Roman"/>
        <family val="1"/>
        <charset val="186"/>
      </rPr>
      <t>:</t>
    </r>
  </si>
  <si>
    <t>Prienų r. ,,Revuonos“ pagrindinė mokykla</t>
  </si>
  <si>
    <t xml:space="preserve">nuomos mokestis už valstybinę žemę </t>
  </si>
  <si>
    <t>Praėjusių metų biudžeto pajamos</t>
  </si>
  <si>
    <t>SPECIALIOJI TIKSLINĖ DOTACIJA, IŠ JOS:</t>
  </si>
  <si>
    <t>DOTACIJA SAVIVALDYBEI IŠ EUROPOS SĄJUNGOS:</t>
  </si>
  <si>
    <t>V.</t>
  </si>
  <si>
    <t>VI.</t>
  </si>
  <si>
    <t>VII.</t>
  </si>
  <si>
    <t>Prienų r. Jiezno paramos šeimai centras</t>
  </si>
  <si>
    <t>PRIENŲ RAJONO SAVIVALDYBĖS 2020 METŲ BIUDŽETO IŠLAIDŲ                                                                                        PAGAL ASIGNAVIMŲ VALDYTOJUS PANAUDOJIMO ATASKAITA</t>
  </si>
  <si>
    <t>Sveikatos priežiūros įstaigos</t>
  </si>
  <si>
    <t>PRIENŲ RAJONO SAVIVALDYBĖS 2020 METŲ BIUDŽETO IŠLAIDŲ                                                                                                                 PAGAL  PROGRAMAS  PANAUDOJIMO ATASKAITA</t>
  </si>
  <si>
    <t>PRIENŲ RAJONO SAVIVALDYBĖS 2020 METŲ BIUDŽETO VYKDYMO ATASKAITA</t>
  </si>
  <si>
    <t>žemės mokestis</t>
  </si>
  <si>
    <t>pajamos iš baudų ir konfiskuoto turto ir kitų  netesybų</t>
  </si>
  <si>
    <t>Finansinių įsipareigojimų prisiėmimo pajamos (skolinimosi) pajamos</t>
  </si>
  <si>
    <t>2.4.</t>
  </si>
  <si>
    <t>2.5.</t>
  </si>
  <si>
    <t>kitos dotacijos einamiems tikslams</t>
  </si>
  <si>
    <t>kitos dotacijos turtui  įsigyti</t>
  </si>
  <si>
    <t xml:space="preserve">dotacija savivaldybei  iš Europos Sąjungos, kitos tarptautinės finansinės paramos ir bendrojo finansavimo lėšų einamiems tikslams </t>
  </si>
  <si>
    <t>dotacija savivaldybei  iš Europos Sąjungos, kitos tarptautinės finansinės paramos ir bendrojo finansavimo lėšų turtui įsigyti</t>
  </si>
  <si>
    <t>palūkanos už indėlius, depozitus ir sąskaitų likučius</t>
  </si>
  <si>
    <t>biudžetinių įstaigų pajamos už prekes ir paslaugas</t>
  </si>
  <si>
    <t>pajamos už ilgalaikio ir trumpalaikio materialiojo turto nuomą</t>
  </si>
  <si>
    <t>valstybės rinkliava</t>
  </si>
  <si>
    <t>vietinė rinkliava</t>
  </si>
  <si>
    <t>žemės realizavimo pajamos</t>
  </si>
  <si>
    <t>pastatų ir statinių realizavimo pajamos</t>
  </si>
  <si>
    <t xml:space="preserve">transporto priemonių realizavimo pajamos </t>
  </si>
  <si>
    <t>(tūkst. eurų)</t>
  </si>
  <si>
    <t>Prienų r. Stakliškių gimnazija</t>
  </si>
</sst>
</file>

<file path=xl/styles.xml><?xml version="1.0" encoding="utf-8"?>
<styleSheet xmlns="http://schemas.openxmlformats.org/spreadsheetml/2006/main">
  <numFmts count="2">
    <numFmt numFmtId="164" formatCode="_-* #,##0.00\ &quot;Lt&quot;_-;\-* #,##0.00\ &quot;Lt&quot;_-;_-* &quot;-&quot;??\ &quot;Lt&quot;_-;_-@_-"/>
    <numFmt numFmtId="165" formatCode="0.0"/>
  </numFmts>
  <fonts count="13">
    <font>
      <sz val="10"/>
      <name val="Arial"/>
      <charset val="186"/>
    </font>
    <font>
      <sz val="10"/>
      <name val="Arial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charset val="186"/>
    </font>
    <font>
      <sz val="10"/>
      <name val="Arial"/>
      <family val="2"/>
      <charset val="186"/>
    </font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9"/>
      <name val="Arial"/>
      <family val="2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Fill="1"/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wrapText="1"/>
    </xf>
    <xf numFmtId="0" fontId="2" fillId="0" borderId="0" xfId="0" applyFont="1" applyFill="1" applyAlignment="1"/>
    <xf numFmtId="0" fontId="2" fillId="0" borderId="1" xfId="0" applyFont="1" applyFill="1" applyBorder="1" applyAlignment="1">
      <alignment horizontal="left" vertical="center" wrapText="1"/>
    </xf>
    <xf numFmtId="49" fontId="3" fillId="0" borderId="0" xfId="0" applyNumberFormat="1" applyFont="1" applyFill="1" applyAlignment="1">
      <alignment horizontal="center" wrapText="1"/>
    </xf>
    <xf numFmtId="0" fontId="2" fillId="0" borderId="3" xfId="0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top"/>
    </xf>
    <xf numFmtId="0" fontId="2" fillId="0" borderId="0" xfId="0" applyFont="1"/>
    <xf numFmtId="49" fontId="3" fillId="0" borderId="0" xfId="0" applyNumberFormat="1" applyFont="1" applyFill="1" applyAlignment="1">
      <alignment wrapText="1"/>
    </xf>
    <xf numFmtId="49" fontId="2" fillId="0" borderId="5" xfId="0" applyNumberFormat="1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49" fontId="3" fillId="0" borderId="7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3" fillId="0" borderId="8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0" fillId="0" borderId="0" xfId="0" applyBorder="1"/>
    <xf numFmtId="0" fontId="7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164" fontId="0" fillId="0" borderId="0" xfId="1" applyFont="1"/>
    <xf numFmtId="0" fontId="3" fillId="0" borderId="0" xfId="0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left" vertical="center" wrapText="1"/>
    </xf>
    <xf numFmtId="165" fontId="2" fillId="0" borderId="8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right" vertical="center" wrapText="1"/>
    </xf>
    <xf numFmtId="49" fontId="2" fillId="0" borderId="5" xfId="0" applyNumberFormat="1" applyFont="1" applyFill="1" applyBorder="1" applyAlignment="1">
      <alignment horizontal="center" vertical="top" wrapText="1"/>
    </xf>
    <xf numFmtId="0" fontId="9" fillId="0" borderId="0" xfId="0" applyFont="1"/>
    <xf numFmtId="0" fontId="10" fillId="0" borderId="0" xfId="0" applyFont="1"/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165" fontId="3" fillId="0" borderId="2" xfId="0" applyNumberFormat="1" applyFont="1" applyBorder="1" applyAlignment="1">
      <alignment vertical="top" wrapText="1"/>
    </xf>
    <xf numFmtId="165" fontId="2" fillId="0" borderId="2" xfId="0" applyNumberFormat="1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165" fontId="3" fillId="0" borderId="0" xfId="0" applyNumberFormat="1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165" fontId="11" fillId="0" borderId="2" xfId="0" applyNumberFormat="1" applyFont="1" applyBorder="1" applyAlignment="1">
      <alignment vertical="top" wrapText="1"/>
    </xf>
    <xf numFmtId="165" fontId="12" fillId="0" borderId="2" xfId="0" applyNumberFormat="1" applyFont="1" applyBorder="1" applyAlignment="1">
      <alignment vertical="top" wrapText="1"/>
    </xf>
    <xf numFmtId="165" fontId="2" fillId="2" borderId="1" xfId="0" applyNumberFormat="1" applyFont="1" applyFill="1" applyBorder="1" applyAlignment="1">
      <alignment horizontal="right" vertical="center" wrapText="1"/>
    </xf>
    <xf numFmtId="165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165" fontId="2" fillId="2" borderId="1" xfId="0" applyNumberFormat="1" applyFont="1" applyFill="1" applyBorder="1" applyAlignment="1">
      <alignment horizontal="right" vertical="top" wrapText="1"/>
    </xf>
    <xf numFmtId="165" fontId="2" fillId="0" borderId="1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right" vertical="center" wrapText="1"/>
    </xf>
    <xf numFmtId="165" fontId="2" fillId="2" borderId="2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2" borderId="2" xfId="0" applyNumberFormat="1" applyFont="1" applyFill="1" applyBorder="1" applyAlignment="1">
      <alignment horizontal="right" vertical="top"/>
    </xf>
    <xf numFmtId="165" fontId="2" fillId="0" borderId="1" xfId="0" applyNumberFormat="1" applyFont="1" applyFill="1" applyBorder="1" applyAlignment="1">
      <alignment horizontal="right" vertical="top"/>
    </xf>
    <xf numFmtId="165" fontId="2" fillId="0" borderId="2" xfId="0" applyNumberFormat="1" applyFont="1" applyFill="1" applyBorder="1" applyAlignment="1">
      <alignment horizontal="right" vertical="top"/>
    </xf>
    <xf numFmtId="0" fontId="2" fillId="0" borderId="3" xfId="0" applyFont="1" applyFill="1" applyBorder="1" applyAlignment="1">
      <alignment horizontal="center"/>
    </xf>
    <xf numFmtId="165" fontId="2" fillId="0" borderId="2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top"/>
    </xf>
    <xf numFmtId="165" fontId="3" fillId="0" borderId="1" xfId="0" applyNumberFormat="1" applyFont="1" applyFill="1" applyBorder="1" applyAlignment="1">
      <alignment horizontal="right"/>
    </xf>
    <xf numFmtId="165" fontId="2" fillId="2" borderId="1" xfId="0" applyNumberFormat="1" applyFont="1" applyFill="1" applyBorder="1" applyAlignment="1">
      <alignment horizontal="right" vertical="top"/>
    </xf>
    <xf numFmtId="0" fontId="12" fillId="2" borderId="1" xfId="0" applyFont="1" applyFill="1" applyBorder="1" applyAlignment="1">
      <alignment horizontal="right"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3" fillId="0" borderId="0" xfId="0" applyNumberFormat="1" applyFont="1" applyFill="1" applyAlignment="1">
      <alignment horizont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right"/>
    </xf>
    <xf numFmtId="0" fontId="3" fillId="0" borderId="12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49" fontId="3" fillId="0" borderId="14" xfId="0" applyNumberFormat="1" applyFont="1" applyFill="1" applyBorder="1" applyAlignment="1">
      <alignment horizontal="center" vertical="top" wrapText="1"/>
    </xf>
    <xf numFmtId="49" fontId="3" fillId="0" borderId="7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4"/>
  <sheetViews>
    <sheetView zoomScale="154" zoomScaleNormal="154" workbookViewId="0">
      <selection sqref="A1:XFD3"/>
    </sheetView>
  </sheetViews>
  <sheetFormatPr defaultRowHeight="12.75"/>
  <cols>
    <col min="1" max="1" width="7.7109375" customWidth="1"/>
    <col min="2" max="2" width="49.5703125" customWidth="1"/>
    <col min="3" max="3" width="28" customWidth="1"/>
    <col min="4" max="4" width="14" customWidth="1"/>
  </cols>
  <sheetData>
    <row r="1" spans="1:4" ht="15" customHeight="1">
      <c r="A1" s="13"/>
      <c r="B1" s="13"/>
      <c r="C1" s="13"/>
    </row>
    <row r="2" spans="1:4">
      <c r="A2" s="68" t="s">
        <v>156</v>
      </c>
      <c r="B2" s="68"/>
      <c r="C2" s="68"/>
    </row>
    <row r="3" spans="1:4" ht="15" customHeight="1">
      <c r="A3" s="13"/>
      <c r="B3" s="13"/>
      <c r="C3" s="13"/>
    </row>
    <row r="4" spans="1:4" ht="15" customHeight="1">
      <c r="A4" s="13"/>
      <c r="B4" s="13"/>
      <c r="C4" s="24" t="s">
        <v>139</v>
      </c>
    </row>
    <row r="5" spans="1:4" ht="25.5" customHeight="1">
      <c r="A5" s="28" t="s">
        <v>33</v>
      </c>
      <c r="B5" s="29" t="s">
        <v>100</v>
      </c>
      <c r="C5" s="29" t="s">
        <v>101</v>
      </c>
      <c r="D5" s="25"/>
    </row>
    <row r="6" spans="1:4" ht="15.75">
      <c r="A6" s="28" t="s">
        <v>69</v>
      </c>
      <c r="B6" s="28" t="s">
        <v>70</v>
      </c>
      <c r="C6" s="28">
        <f>C7+C9+C15</f>
        <v>14827.1</v>
      </c>
      <c r="D6" s="26"/>
    </row>
    <row r="7" spans="1:4" ht="15.75">
      <c r="A7" s="28" t="s">
        <v>34</v>
      </c>
      <c r="B7" s="28" t="s">
        <v>71</v>
      </c>
      <c r="C7" s="45">
        <f>SUM(C8:C8)</f>
        <v>13915.4</v>
      </c>
      <c r="D7" s="26"/>
    </row>
    <row r="8" spans="1:4" ht="15" customHeight="1">
      <c r="A8" s="38" t="s">
        <v>72</v>
      </c>
      <c r="B8" s="38" t="s">
        <v>73</v>
      </c>
      <c r="C8" s="46">
        <v>13915.4</v>
      </c>
      <c r="D8" s="26"/>
    </row>
    <row r="9" spans="1:4" ht="15" customHeight="1">
      <c r="A9" s="28" t="s">
        <v>35</v>
      </c>
      <c r="B9" s="28" t="s">
        <v>142</v>
      </c>
      <c r="C9" s="47">
        <f>SUM(C10+C13+C14)</f>
        <v>882.59999999999991</v>
      </c>
      <c r="D9" s="26"/>
    </row>
    <row r="10" spans="1:4" ht="15" customHeight="1">
      <c r="A10" s="38" t="s">
        <v>76</v>
      </c>
      <c r="B10" s="38" t="s">
        <v>157</v>
      </c>
      <c r="C10" s="46">
        <f>C12+C11</f>
        <v>511.5</v>
      </c>
      <c r="D10" s="26"/>
    </row>
    <row r="11" spans="1:4" ht="15" customHeight="1">
      <c r="A11" s="38" t="s">
        <v>112</v>
      </c>
      <c r="B11" s="38" t="s">
        <v>78</v>
      </c>
      <c r="C11" s="46">
        <v>487.3</v>
      </c>
      <c r="D11" s="26"/>
    </row>
    <row r="12" spans="1:4" ht="15" customHeight="1">
      <c r="A12" s="38" t="s">
        <v>113</v>
      </c>
      <c r="B12" s="38" t="s">
        <v>80</v>
      </c>
      <c r="C12" s="46">
        <v>24.2</v>
      </c>
      <c r="D12" s="26"/>
    </row>
    <row r="13" spans="1:4" ht="15" customHeight="1">
      <c r="A13" s="38" t="s">
        <v>77</v>
      </c>
      <c r="B13" s="38" t="s">
        <v>81</v>
      </c>
      <c r="C13" s="46">
        <v>4.9000000000000004</v>
      </c>
      <c r="D13" s="26"/>
    </row>
    <row r="14" spans="1:4" ht="15" customHeight="1">
      <c r="A14" s="38" t="s">
        <v>79</v>
      </c>
      <c r="B14" s="38" t="s">
        <v>82</v>
      </c>
      <c r="C14" s="46">
        <v>366.2</v>
      </c>
      <c r="D14" s="26"/>
    </row>
    <row r="15" spans="1:4" ht="15" customHeight="1">
      <c r="A15" s="28" t="s">
        <v>36</v>
      </c>
      <c r="B15" s="28" t="s">
        <v>83</v>
      </c>
      <c r="C15" s="47">
        <f>C16</f>
        <v>29.1</v>
      </c>
      <c r="D15" s="26"/>
    </row>
    <row r="16" spans="1:4" ht="15" customHeight="1">
      <c r="A16" s="38" t="s">
        <v>84</v>
      </c>
      <c r="B16" s="38" t="s">
        <v>85</v>
      </c>
      <c r="C16" s="46">
        <v>29.1</v>
      </c>
      <c r="D16" s="26"/>
    </row>
    <row r="17" spans="1:4" ht="15" customHeight="1">
      <c r="A17" s="28" t="s">
        <v>86</v>
      </c>
      <c r="B17" s="28" t="s">
        <v>147</v>
      </c>
      <c r="C17" s="45">
        <f>C22+C19+C18+C20+C21</f>
        <v>17625.399999999998</v>
      </c>
      <c r="D17" s="26"/>
    </row>
    <row r="18" spans="1:4" ht="15" customHeight="1">
      <c r="A18" s="38" t="s">
        <v>34</v>
      </c>
      <c r="B18" s="39" t="s">
        <v>87</v>
      </c>
      <c r="C18" s="46">
        <v>2912.9</v>
      </c>
      <c r="D18" s="26"/>
    </row>
    <row r="19" spans="1:4" ht="15" customHeight="1">
      <c r="A19" s="38" t="s">
        <v>35</v>
      </c>
      <c r="B19" s="39" t="s">
        <v>88</v>
      </c>
      <c r="C19" s="46">
        <v>6959.8</v>
      </c>
      <c r="D19" s="26"/>
    </row>
    <row r="20" spans="1:4" ht="15" customHeight="1">
      <c r="A20" s="38" t="s">
        <v>36</v>
      </c>
      <c r="B20" s="39" t="s">
        <v>162</v>
      </c>
      <c r="C20" s="46">
        <v>56.4</v>
      </c>
      <c r="D20" s="26"/>
    </row>
    <row r="21" spans="1:4" ht="15" customHeight="1">
      <c r="A21" s="38" t="s">
        <v>37</v>
      </c>
      <c r="B21" s="39" t="s">
        <v>163</v>
      </c>
      <c r="C21" s="46">
        <v>5815.7</v>
      </c>
      <c r="D21" s="26"/>
    </row>
    <row r="22" spans="1:4" ht="15" customHeight="1">
      <c r="A22" s="38" t="s">
        <v>38</v>
      </c>
      <c r="B22" s="39" t="s">
        <v>89</v>
      </c>
      <c r="C22" s="46">
        <v>1880.6</v>
      </c>
      <c r="D22" s="26"/>
    </row>
    <row r="23" spans="1:4" ht="15" customHeight="1">
      <c r="A23" s="28" t="s">
        <v>90</v>
      </c>
      <c r="B23" s="40" t="s">
        <v>148</v>
      </c>
      <c r="C23" s="47">
        <f>C24+C25</f>
        <v>2711.6</v>
      </c>
      <c r="D23" s="26"/>
    </row>
    <row r="24" spans="1:4" ht="25.5" customHeight="1">
      <c r="A24" s="38" t="s">
        <v>34</v>
      </c>
      <c r="B24" s="39" t="s">
        <v>164</v>
      </c>
      <c r="C24" s="47">
        <v>126.9</v>
      </c>
      <c r="D24" s="26"/>
    </row>
    <row r="25" spans="1:4" ht="24.95" customHeight="1">
      <c r="A25" s="38" t="s">
        <v>35</v>
      </c>
      <c r="B25" s="39" t="s">
        <v>165</v>
      </c>
      <c r="C25" s="45">
        <v>2584.6999999999998</v>
      </c>
      <c r="D25" s="26"/>
    </row>
    <row r="26" spans="1:4" ht="15" customHeight="1">
      <c r="A26" s="28" t="s">
        <v>140</v>
      </c>
      <c r="B26" s="40" t="s">
        <v>91</v>
      </c>
      <c r="C26" s="47">
        <f>C27+C33+C39+C41+C42</f>
        <v>3217.4000000000005</v>
      </c>
      <c r="D26" s="26"/>
    </row>
    <row r="27" spans="1:4" ht="15" customHeight="1">
      <c r="A27" s="28" t="s">
        <v>34</v>
      </c>
      <c r="B27" s="40" t="s">
        <v>143</v>
      </c>
      <c r="C27" s="45">
        <f>C30+C29+C28</f>
        <v>283.5</v>
      </c>
      <c r="D27" s="26"/>
    </row>
    <row r="28" spans="1:4" ht="15" customHeight="1">
      <c r="A28" s="38" t="s">
        <v>72</v>
      </c>
      <c r="B28" s="39" t="s">
        <v>166</v>
      </c>
      <c r="C28" s="46">
        <v>13.9</v>
      </c>
      <c r="D28" s="26"/>
    </row>
    <row r="29" spans="1:4" ht="15" customHeight="1">
      <c r="A29" s="38" t="s">
        <v>74</v>
      </c>
      <c r="B29" s="39" t="s">
        <v>145</v>
      </c>
      <c r="C29" s="48">
        <v>147.19999999999999</v>
      </c>
      <c r="D29" s="26"/>
    </row>
    <row r="30" spans="1:4" ht="15" customHeight="1">
      <c r="A30" s="38" t="s">
        <v>75</v>
      </c>
      <c r="B30" s="39" t="s">
        <v>132</v>
      </c>
      <c r="C30" s="47">
        <f>C31+C32</f>
        <v>122.4</v>
      </c>
      <c r="D30" s="26"/>
    </row>
    <row r="31" spans="1:4" ht="15" customHeight="1">
      <c r="A31" s="38" t="s">
        <v>133</v>
      </c>
      <c r="B31" s="39" t="s">
        <v>92</v>
      </c>
      <c r="C31" s="46">
        <v>30.1</v>
      </c>
      <c r="D31" s="26"/>
    </row>
    <row r="32" spans="1:4" ht="15" customHeight="1">
      <c r="A32" s="38" t="s">
        <v>134</v>
      </c>
      <c r="B32" s="39" t="s">
        <v>135</v>
      </c>
      <c r="C32" s="48">
        <v>92.3</v>
      </c>
      <c r="D32" s="26"/>
    </row>
    <row r="33" spans="1:4" ht="15" customHeight="1">
      <c r="A33" s="28" t="s">
        <v>35</v>
      </c>
      <c r="B33" s="40" t="s">
        <v>93</v>
      </c>
      <c r="C33" s="47">
        <f>C36+C35+C34+C37+C38</f>
        <v>2661.6000000000004</v>
      </c>
      <c r="D33" s="26"/>
    </row>
    <row r="34" spans="1:4" ht="15" customHeight="1">
      <c r="A34" s="38" t="s">
        <v>76</v>
      </c>
      <c r="B34" s="38" t="s">
        <v>167</v>
      </c>
      <c r="C34" s="46">
        <v>114.7</v>
      </c>
      <c r="D34" s="26"/>
    </row>
    <row r="35" spans="1:4" ht="15" customHeight="1">
      <c r="A35" s="38" t="s">
        <v>77</v>
      </c>
      <c r="B35" s="38" t="s">
        <v>168</v>
      </c>
      <c r="C35" s="48">
        <v>82.4</v>
      </c>
      <c r="D35" s="26"/>
    </row>
    <row r="36" spans="1:4" ht="14.1" customHeight="1">
      <c r="A36" s="38" t="s">
        <v>79</v>
      </c>
      <c r="B36" s="38" t="s">
        <v>94</v>
      </c>
      <c r="C36" s="46">
        <v>1346.2</v>
      </c>
      <c r="D36" s="26"/>
    </row>
    <row r="37" spans="1:4" ht="14.1" customHeight="1">
      <c r="A37" s="38" t="s">
        <v>160</v>
      </c>
      <c r="B37" s="38" t="s">
        <v>169</v>
      </c>
      <c r="C37" s="46">
        <v>33.1</v>
      </c>
      <c r="D37" s="26"/>
    </row>
    <row r="38" spans="1:4" ht="14.1" customHeight="1">
      <c r="A38" s="38" t="s">
        <v>161</v>
      </c>
      <c r="B38" s="38" t="s">
        <v>170</v>
      </c>
      <c r="C38" s="46">
        <v>1085.2</v>
      </c>
      <c r="D38" s="26"/>
    </row>
    <row r="39" spans="1:4" ht="15" customHeight="1">
      <c r="A39" s="28" t="s">
        <v>36</v>
      </c>
      <c r="B39" s="28" t="s">
        <v>95</v>
      </c>
      <c r="C39" s="45">
        <f>C40</f>
        <v>0.2</v>
      </c>
      <c r="D39" s="26"/>
    </row>
    <row r="40" spans="1:4" ht="15" customHeight="1">
      <c r="A40" s="38" t="s">
        <v>84</v>
      </c>
      <c r="B40" s="38" t="s">
        <v>158</v>
      </c>
      <c r="C40" s="46">
        <v>0.2</v>
      </c>
      <c r="D40" s="26"/>
    </row>
    <row r="41" spans="1:4" ht="15" customHeight="1">
      <c r="A41" s="28" t="s">
        <v>37</v>
      </c>
      <c r="B41" s="28" t="s">
        <v>96</v>
      </c>
      <c r="C41" s="45">
        <v>13.3</v>
      </c>
      <c r="D41" s="26"/>
    </row>
    <row r="42" spans="1:4" ht="15" customHeight="1">
      <c r="A42" s="28" t="s">
        <v>38</v>
      </c>
      <c r="B42" s="28" t="s">
        <v>97</v>
      </c>
      <c r="C42" s="47">
        <f>SUM(C43+C44+C45)</f>
        <v>258.8</v>
      </c>
      <c r="D42" s="26"/>
    </row>
    <row r="43" spans="1:4" ht="15" customHeight="1">
      <c r="A43" s="38" t="s">
        <v>136</v>
      </c>
      <c r="B43" s="38" t="s">
        <v>171</v>
      </c>
      <c r="C43" s="48">
        <v>16.600000000000001</v>
      </c>
      <c r="D43" s="26"/>
    </row>
    <row r="44" spans="1:4" ht="15" customHeight="1">
      <c r="A44" s="38" t="s">
        <v>137</v>
      </c>
      <c r="B44" s="38" t="s">
        <v>172</v>
      </c>
      <c r="C44" s="42">
        <v>239</v>
      </c>
      <c r="D44" s="26"/>
    </row>
    <row r="45" spans="1:4" ht="15" customHeight="1">
      <c r="A45" s="38" t="s">
        <v>138</v>
      </c>
      <c r="B45" s="38" t="s">
        <v>173</v>
      </c>
      <c r="C45" s="42">
        <v>3.2</v>
      </c>
      <c r="D45" s="26"/>
    </row>
    <row r="46" spans="1:4" ht="15" customHeight="1">
      <c r="A46" s="28" t="s">
        <v>149</v>
      </c>
      <c r="B46" s="28" t="s">
        <v>98</v>
      </c>
      <c r="C46" s="41">
        <f>C26+C23+C17+C6</f>
        <v>38381.5</v>
      </c>
      <c r="D46" s="31"/>
    </row>
    <row r="47" spans="1:4" ht="15" customHeight="1">
      <c r="A47" s="28" t="s">
        <v>150</v>
      </c>
      <c r="B47" s="28" t="s">
        <v>159</v>
      </c>
      <c r="C47" s="28">
        <v>29.3</v>
      </c>
      <c r="D47" s="27"/>
    </row>
    <row r="48" spans="1:4" ht="15" customHeight="1">
      <c r="A48" s="28" t="s">
        <v>151</v>
      </c>
      <c r="B48" s="28" t="s">
        <v>146</v>
      </c>
      <c r="C48" s="28">
        <v>896.5</v>
      </c>
      <c r="D48" s="27"/>
    </row>
    <row r="49" spans="1:4" ht="15" customHeight="1">
      <c r="A49" s="43"/>
      <c r="B49" s="31"/>
      <c r="C49" s="44"/>
      <c r="D49" s="27"/>
    </row>
    <row r="50" spans="1:4" ht="15" customHeight="1">
      <c r="A50" s="13"/>
      <c r="B50" s="13"/>
      <c r="C50" s="13"/>
      <c r="D50" s="27"/>
    </row>
    <row r="51" spans="1:4">
      <c r="A51" s="69" t="s">
        <v>99</v>
      </c>
      <c r="B51" s="69"/>
      <c r="C51" s="69"/>
      <c r="D51" s="25"/>
    </row>
    <row r="52" spans="1:4">
      <c r="A52" s="13"/>
      <c r="B52" s="13"/>
      <c r="C52" s="13"/>
      <c r="D52" s="25"/>
    </row>
    <row r="53" spans="1:4">
      <c r="A53" s="13"/>
      <c r="B53" s="13"/>
      <c r="C53" s="13"/>
      <c r="D53" s="25"/>
    </row>
    <row r="54" spans="1:4">
      <c r="A54" s="13"/>
      <c r="B54" s="13"/>
      <c r="C54" s="13"/>
      <c r="D54" s="25"/>
    </row>
    <row r="55" spans="1:4">
      <c r="A55" s="13"/>
      <c r="B55" s="13"/>
      <c r="C55" s="13"/>
      <c r="D55" s="25"/>
    </row>
    <row r="56" spans="1:4">
      <c r="A56" s="13"/>
      <c r="B56" s="13"/>
      <c r="C56" s="13"/>
      <c r="D56" s="25"/>
    </row>
    <row r="57" spans="1:4">
      <c r="A57" s="13"/>
      <c r="B57" s="13"/>
      <c r="C57" s="13"/>
      <c r="D57" s="25"/>
    </row>
    <row r="58" spans="1:4">
      <c r="A58" s="13"/>
      <c r="B58" s="13"/>
      <c r="C58" s="13"/>
      <c r="D58" s="25"/>
    </row>
    <row r="59" spans="1:4">
      <c r="A59" s="13"/>
      <c r="B59" s="13"/>
      <c r="C59" s="13"/>
      <c r="D59" s="25"/>
    </row>
    <row r="60" spans="1:4">
      <c r="A60" s="13"/>
      <c r="B60" s="13"/>
      <c r="C60" s="13"/>
      <c r="D60" s="25"/>
    </row>
    <row r="61" spans="1:4">
      <c r="A61" s="13"/>
      <c r="B61" s="13"/>
      <c r="C61" s="13"/>
      <c r="D61" s="25"/>
    </row>
    <row r="62" spans="1:4">
      <c r="A62" s="13"/>
      <c r="B62" s="13"/>
      <c r="C62" s="13"/>
      <c r="D62" s="25"/>
    </row>
    <row r="63" spans="1:4">
      <c r="A63" s="13"/>
      <c r="B63" s="13"/>
      <c r="C63" s="13"/>
      <c r="D63" s="25"/>
    </row>
    <row r="64" spans="1:4">
      <c r="A64" s="13"/>
      <c r="B64" s="13"/>
      <c r="C64" s="13"/>
      <c r="D64" s="25"/>
    </row>
    <row r="65" spans="1:3">
      <c r="A65" s="13"/>
      <c r="B65" s="13"/>
      <c r="C65" s="13"/>
    </row>
    <row r="66" spans="1:3">
      <c r="A66" s="13"/>
      <c r="B66" s="13"/>
      <c r="C66" s="13"/>
    </row>
    <row r="67" spans="1:3">
      <c r="A67" s="13"/>
      <c r="B67" s="13"/>
      <c r="C67" s="13"/>
    </row>
    <row r="68" spans="1:3">
      <c r="A68" s="13"/>
      <c r="B68" s="13"/>
      <c r="C68" s="13"/>
    </row>
    <row r="69" spans="1:3">
      <c r="A69" s="13"/>
      <c r="B69" s="13"/>
      <c r="C69" s="13"/>
    </row>
    <row r="70" spans="1:3">
      <c r="A70" s="13"/>
      <c r="B70" s="13"/>
      <c r="C70" s="13"/>
    </row>
    <row r="71" spans="1:3">
      <c r="A71" s="13"/>
      <c r="B71" s="13"/>
      <c r="C71" s="13"/>
    </row>
    <row r="72" spans="1:3">
      <c r="A72" s="13"/>
      <c r="B72" s="13"/>
      <c r="C72" s="13"/>
    </row>
    <row r="73" spans="1:3">
      <c r="A73" s="13"/>
      <c r="B73" s="13"/>
      <c r="C73" s="13"/>
    </row>
    <row r="74" spans="1:3">
      <c r="A74" s="13"/>
      <c r="B74" s="13"/>
      <c r="C74" s="13"/>
    </row>
    <row r="75" spans="1:3">
      <c r="A75" s="13"/>
      <c r="B75" s="13"/>
      <c r="C75" s="13"/>
    </row>
    <row r="76" spans="1:3">
      <c r="A76" s="13"/>
      <c r="B76" s="13"/>
      <c r="C76" s="13"/>
    </row>
    <row r="77" spans="1:3">
      <c r="A77" s="13"/>
      <c r="B77" s="13"/>
      <c r="C77" s="13"/>
    </row>
    <row r="78" spans="1:3">
      <c r="A78" s="13"/>
      <c r="B78" s="13"/>
      <c r="C78" s="13"/>
    </row>
    <row r="79" spans="1:3">
      <c r="A79" s="13"/>
      <c r="B79" s="13"/>
      <c r="C79" s="13"/>
    </row>
    <row r="80" spans="1:3">
      <c r="A80" s="13"/>
      <c r="B80" s="13"/>
      <c r="C80" s="13"/>
    </row>
    <row r="81" spans="1:3">
      <c r="A81" s="13"/>
      <c r="B81" s="13"/>
      <c r="C81" s="13"/>
    </row>
    <row r="82" spans="1:3">
      <c r="A82" s="13"/>
      <c r="B82" s="13"/>
      <c r="C82" s="13"/>
    </row>
    <row r="83" spans="1:3">
      <c r="A83" s="13"/>
      <c r="B83" s="13"/>
      <c r="C83" s="13"/>
    </row>
    <row r="84" spans="1:3">
      <c r="A84" s="13"/>
      <c r="B84" s="13"/>
      <c r="C84" s="13"/>
    </row>
    <row r="85" spans="1:3">
      <c r="A85" s="13"/>
      <c r="B85" s="13"/>
      <c r="C85" s="13"/>
    </row>
    <row r="86" spans="1:3">
      <c r="A86" s="13"/>
      <c r="B86" s="13"/>
      <c r="C86" s="13"/>
    </row>
    <row r="87" spans="1:3">
      <c r="A87" s="13"/>
      <c r="B87" s="13"/>
      <c r="C87" s="13"/>
    </row>
    <row r="88" spans="1:3">
      <c r="A88" s="13"/>
      <c r="B88" s="13"/>
      <c r="C88" s="13"/>
    </row>
    <row r="89" spans="1:3">
      <c r="A89" s="13"/>
      <c r="B89" s="13"/>
      <c r="C89" s="13"/>
    </row>
    <row r="90" spans="1:3">
      <c r="A90" s="13"/>
      <c r="B90" s="13"/>
      <c r="C90" s="13"/>
    </row>
    <row r="91" spans="1:3">
      <c r="A91" s="13"/>
      <c r="B91" s="13"/>
      <c r="C91" s="13"/>
    </row>
    <row r="92" spans="1:3">
      <c r="A92" s="13"/>
      <c r="B92" s="13"/>
      <c r="C92" s="13"/>
    </row>
    <row r="93" spans="1:3">
      <c r="A93" s="13"/>
      <c r="B93" s="13"/>
      <c r="C93" s="13"/>
    </row>
    <row r="94" spans="1:3">
      <c r="A94" s="13"/>
      <c r="B94" s="13"/>
      <c r="C94" s="13"/>
    </row>
    <row r="95" spans="1:3">
      <c r="A95" s="13"/>
      <c r="B95" s="13"/>
      <c r="C95" s="13"/>
    </row>
    <row r="96" spans="1:3">
      <c r="A96" s="13"/>
      <c r="B96" s="13"/>
      <c r="C96" s="13"/>
    </row>
    <row r="97" spans="1:3">
      <c r="A97" s="13"/>
      <c r="B97" s="13"/>
      <c r="C97" s="13"/>
    </row>
    <row r="98" spans="1:3">
      <c r="A98" s="13"/>
      <c r="B98" s="13"/>
      <c r="C98" s="13"/>
    </row>
    <row r="99" spans="1:3">
      <c r="A99" s="13"/>
      <c r="B99" s="13"/>
      <c r="C99" s="13"/>
    </row>
    <row r="100" spans="1:3">
      <c r="A100" s="13"/>
      <c r="B100" s="13"/>
      <c r="C100" s="13"/>
    </row>
    <row r="101" spans="1:3">
      <c r="A101" s="13"/>
      <c r="B101" s="13"/>
      <c r="C101" s="13"/>
    </row>
    <row r="102" spans="1:3">
      <c r="A102" s="13"/>
      <c r="B102" s="13"/>
      <c r="C102" s="13"/>
    </row>
    <row r="103" spans="1:3">
      <c r="A103" s="13"/>
      <c r="B103" s="13"/>
      <c r="C103" s="13"/>
    </row>
    <row r="104" spans="1:3">
      <c r="A104" s="13"/>
      <c r="B104" s="13"/>
      <c r="C104" s="13"/>
    </row>
    <row r="105" spans="1:3">
      <c r="A105" s="13"/>
      <c r="B105" s="13"/>
      <c r="C105" s="13"/>
    </row>
    <row r="106" spans="1:3">
      <c r="A106" s="13"/>
      <c r="B106" s="13"/>
      <c r="C106" s="13"/>
    </row>
    <row r="107" spans="1:3">
      <c r="A107" s="13"/>
      <c r="B107" s="13"/>
      <c r="C107" s="13"/>
    </row>
    <row r="108" spans="1:3">
      <c r="A108" s="13"/>
      <c r="B108" s="13"/>
      <c r="C108" s="13"/>
    </row>
    <row r="109" spans="1:3">
      <c r="A109" s="13"/>
      <c r="B109" s="13"/>
      <c r="C109" s="13"/>
    </row>
    <row r="110" spans="1:3">
      <c r="A110" s="13"/>
      <c r="B110" s="13"/>
      <c r="C110" s="13"/>
    </row>
    <row r="111" spans="1:3">
      <c r="A111" s="13"/>
      <c r="B111" s="13"/>
      <c r="C111" s="13"/>
    </row>
    <row r="112" spans="1:3">
      <c r="A112" s="13"/>
      <c r="B112" s="13"/>
      <c r="C112" s="13"/>
    </row>
    <row r="113" spans="1:3">
      <c r="A113" s="13"/>
      <c r="B113" s="13"/>
      <c r="C113" s="13"/>
    </row>
    <row r="114" spans="1:3">
      <c r="A114" s="13"/>
      <c r="B114" s="13"/>
      <c r="C114" s="13"/>
    </row>
  </sheetData>
  <mergeCells count="2">
    <mergeCell ref="A2:C2"/>
    <mergeCell ref="A51:C51"/>
  </mergeCells>
  <phoneticPr fontId="4" type="noConversion"/>
  <pageMargins left="1.1811023622047245" right="0.39370078740157483" top="0.98425196850393704" bottom="0.39370078740157483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K141"/>
  <sheetViews>
    <sheetView zoomScale="178" zoomScaleNormal="178" workbookViewId="0">
      <selection activeCell="G1" sqref="A1:XFD1"/>
    </sheetView>
  </sheetViews>
  <sheetFormatPr defaultRowHeight="12.75"/>
  <cols>
    <col min="1" max="1" width="4" customWidth="1"/>
    <col min="2" max="2" width="46.7109375" customWidth="1"/>
    <col min="3" max="3" width="10.140625" customWidth="1"/>
    <col min="4" max="4" width="10.28515625" customWidth="1"/>
    <col min="5" max="5" width="9.5703125" customWidth="1"/>
    <col min="6" max="6" width="9.85546875" customWidth="1"/>
  </cols>
  <sheetData>
    <row r="2" spans="1:10" ht="12.75" customHeight="1">
      <c r="A2" s="70" t="s">
        <v>153</v>
      </c>
      <c r="B2" s="70"/>
      <c r="C2" s="70"/>
      <c r="D2" s="70"/>
      <c r="E2" s="70"/>
      <c r="F2" s="70"/>
      <c r="G2" s="14"/>
    </row>
    <row r="3" spans="1:10" ht="12.75" customHeight="1">
      <c r="A3" s="70"/>
      <c r="B3" s="70"/>
      <c r="C3" s="70"/>
      <c r="D3" s="70"/>
      <c r="E3" s="70"/>
      <c r="F3" s="70"/>
      <c r="G3" s="10"/>
    </row>
    <row r="4" spans="1:10" ht="12.75" customHeight="1">
      <c r="A4" s="70"/>
      <c r="B4" s="70"/>
      <c r="C4" s="70"/>
      <c r="D4" s="70"/>
      <c r="E4" s="70"/>
      <c r="F4" s="70"/>
      <c r="G4" s="10"/>
    </row>
    <row r="5" spans="1:10">
      <c r="A5" s="1"/>
      <c r="B5" s="3"/>
      <c r="C5" s="79" t="s">
        <v>139</v>
      </c>
      <c r="D5" s="79"/>
      <c r="E5" s="79"/>
      <c r="F5" s="79"/>
    </row>
    <row r="6" spans="1:10" ht="12.75" customHeight="1">
      <c r="A6" s="74" t="s">
        <v>0</v>
      </c>
      <c r="B6" s="74" t="s">
        <v>61</v>
      </c>
      <c r="C6" s="71" t="s">
        <v>66</v>
      </c>
      <c r="D6" s="72"/>
      <c r="E6" s="72"/>
      <c r="F6" s="73"/>
    </row>
    <row r="7" spans="1:10">
      <c r="A7" s="75"/>
      <c r="B7" s="78"/>
      <c r="C7" s="74" t="s">
        <v>2</v>
      </c>
      <c r="D7" s="80" t="s">
        <v>3</v>
      </c>
      <c r="E7" s="80"/>
      <c r="F7" s="81"/>
    </row>
    <row r="8" spans="1:10" ht="12.75" customHeight="1">
      <c r="A8" s="75"/>
      <c r="B8" s="78"/>
      <c r="C8" s="75"/>
      <c r="D8" s="77" t="s">
        <v>64</v>
      </c>
      <c r="E8" s="77"/>
      <c r="F8" s="74" t="s">
        <v>19</v>
      </c>
    </row>
    <row r="9" spans="1:10" ht="25.5" customHeight="1">
      <c r="A9" s="75"/>
      <c r="B9" s="78"/>
      <c r="C9" s="76"/>
      <c r="D9" s="21" t="s">
        <v>65</v>
      </c>
      <c r="E9" s="23" t="s">
        <v>5</v>
      </c>
      <c r="F9" s="76"/>
    </row>
    <row r="10" spans="1:10">
      <c r="A10" s="5">
        <v>1</v>
      </c>
      <c r="B10" s="22">
        <v>3</v>
      </c>
      <c r="C10" s="23">
        <v>4</v>
      </c>
      <c r="D10" s="23">
        <v>5</v>
      </c>
      <c r="E10" s="23">
        <v>6</v>
      </c>
      <c r="F10" s="23">
        <v>7</v>
      </c>
    </row>
    <row r="11" spans="1:10">
      <c r="A11" s="62" t="s">
        <v>34</v>
      </c>
      <c r="B11" s="9" t="s">
        <v>9</v>
      </c>
      <c r="C11" s="49">
        <v>1143.8</v>
      </c>
      <c r="D11" s="50">
        <f>C11-F11</f>
        <v>1113.5</v>
      </c>
      <c r="E11" s="50">
        <v>974.3</v>
      </c>
      <c r="F11" s="50">
        <v>30.3</v>
      </c>
    </row>
    <row r="12" spans="1:10">
      <c r="A12" s="62" t="s">
        <v>35</v>
      </c>
      <c r="B12" s="9" t="s">
        <v>122</v>
      </c>
      <c r="C12" s="49">
        <v>840.8</v>
      </c>
      <c r="D12" s="50">
        <f t="shared" ref="D12:D37" si="0">C12-F12</f>
        <v>827.9</v>
      </c>
      <c r="E12" s="50">
        <v>673</v>
      </c>
      <c r="F12" s="50">
        <v>12.9</v>
      </c>
      <c r="J12" s="13"/>
    </row>
    <row r="13" spans="1:10" ht="12.75" customHeight="1">
      <c r="A13" s="11" t="s">
        <v>36</v>
      </c>
      <c r="B13" s="9" t="s">
        <v>123</v>
      </c>
      <c r="C13" s="52">
        <v>1110.5999999999999</v>
      </c>
      <c r="D13" s="50">
        <f t="shared" si="0"/>
        <v>1087</v>
      </c>
      <c r="E13" s="53">
        <v>883.1</v>
      </c>
      <c r="F13" s="53">
        <v>23.6</v>
      </c>
    </row>
    <row r="14" spans="1:10" ht="12.75" customHeight="1">
      <c r="A14" s="11" t="s">
        <v>37</v>
      </c>
      <c r="B14" s="9" t="s">
        <v>175</v>
      </c>
      <c r="C14" s="54">
        <v>909.6</v>
      </c>
      <c r="D14" s="50">
        <f t="shared" si="0"/>
        <v>907.4</v>
      </c>
      <c r="E14" s="55">
        <v>762.4</v>
      </c>
      <c r="F14" s="53">
        <v>2.2000000000000002</v>
      </c>
    </row>
    <row r="15" spans="1:10" ht="12.75" customHeight="1">
      <c r="A15" s="11" t="s">
        <v>38</v>
      </c>
      <c r="B15" s="9" t="s">
        <v>144</v>
      </c>
      <c r="C15" s="52">
        <v>1370.1</v>
      </c>
      <c r="D15" s="50">
        <f t="shared" si="0"/>
        <v>1353.6999999999998</v>
      </c>
      <c r="E15" s="53">
        <v>1135.8</v>
      </c>
      <c r="F15" s="53">
        <v>16.399999999999999</v>
      </c>
    </row>
    <row r="16" spans="1:10" ht="12.75" customHeight="1">
      <c r="A16" s="11" t="s">
        <v>39</v>
      </c>
      <c r="B16" s="9" t="s">
        <v>130</v>
      </c>
      <c r="C16" s="52">
        <v>1594.8</v>
      </c>
      <c r="D16" s="50">
        <f t="shared" si="0"/>
        <v>1575.8</v>
      </c>
      <c r="E16" s="53">
        <v>1319.8</v>
      </c>
      <c r="F16" s="53">
        <v>19</v>
      </c>
    </row>
    <row r="17" spans="1:11" ht="12.75" customHeight="1">
      <c r="A17" s="11" t="s">
        <v>40</v>
      </c>
      <c r="B17" s="9" t="s">
        <v>129</v>
      </c>
      <c r="C17" s="54">
        <v>671.8</v>
      </c>
      <c r="D17" s="50">
        <f t="shared" si="0"/>
        <v>666.9</v>
      </c>
      <c r="E17" s="53">
        <v>558.20000000000005</v>
      </c>
      <c r="F17" s="53">
        <v>4.9000000000000004</v>
      </c>
    </row>
    <row r="18" spans="1:11" ht="12.75" customHeight="1">
      <c r="A18" s="11" t="s">
        <v>41</v>
      </c>
      <c r="B18" s="9" t="s">
        <v>10</v>
      </c>
      <c r="C18" s="54">
        <v>664.9</v>
      </c>
      <c r="D18" s="50">
        <f t="shared" si="0"/>
        <v>664</v>
      </c>
      <c r="E18" s="53">
        <v>548.4</v>
      </c>
      <c r="F18" s="55">
        <v>0.9</v>
      </c>
    </row>
    <row r="19" spans="1:11" ht="12.75" customHeight="1">
      <c r="A19" s="11" t="s">
        <v>42</v>
      </c>
      <c r="B19" s="9" t="s">
        <v>124</v>
      </c>
      <c r="C19" s="52">
        <v>277.3</v>
      </c>
      <c r="D19" s="50">
        <f t="shared" si="0"/>
        <v>277.3</v>
      </c>
      <c r="E19" s="53">
        <v>196.4</v>
      </c>
      <c r="F19" s="53">
        <v>0</v>
      </c>
    </row>
    <row r="20" spans="1:11" ht="12.75" customHeight="1">
      <c r="A20" s="11" t="s">
        <v>43</v>
      </c>
      <c r="B20" s="9" t="s">
        <v>125</v>
      </c>
      <c r="C20" s="67">
        <v>517.4</v>
      </c>
      <c r="D20" s="50">
        <f t="shared" si="0"/>
        <v>482.9</v>
      </c>
      <c r="E20" s="55">
        <v>392.3</v>
      </c>
      <c r="F20" s="53">
        <v>34.5</v>
      </c>
    </row>
    <row r="21" spans="1:11" ht="12.75" customHeight="1">
      <c r="A21" s="11" t="s">
        <v>44</v>
      </c>
      <c r="B21" s="9" t="s">
        <v>126</v>
      </c>
      <c r="C21" s="52">
        <v>670.9</v>
      </c>
      <c r="D21" s="50">
        <f t="shared" si="0"/>
        <v>670.9</v>
      </c>
      <c r="E21" s="53">
        <v>575.79999999999995</v>
      </c>
      <c r="F21" s="53">
        <v>0</v>
      </c>
    </row>
    <row r="22" spans="1:11" ht="12.75" customHeight="1">
      <c r="A22" s="11" t="s">
        <v>45</v>
      </c>
      <c r="B22" s="9" t="s">
        <v>131</v>
      </c>
      <c r="C22" s="54">
        <v>394.2</v>
      </c>
      <c r="D22" s="50">
        <f t="shared" si="0"/>
        <v>393.2</v>
      </c>
      <c r="E22" s="55">
        <v>346.2</v>
      </c>
      <c r="F22" s="53">
        <v>1</v>
      </c>
    </row>
    <row r="23" spans="1:11" ht="12.75" customHeight="1">
      <c r="A23" s="11" t="s">
        <v>46</v>
      </c>
      <c r="B23" s="9" t="s">
        <v>11</v>
      </c>
      <c r="C23" s="56">
        <v>492.5</v>
      </c>
      <c r="D23" s="50">
        <f t="shared" si="0"/>
        <v>479.5</v>
      </c>
      <c r="E23" s="51">
        <v>359.5</v>
      </c>
      <c r="F23" s="50">
        <v>13</v>
      </c>
    </row>
    <row r="24" spans="1:11">
      <c r="A24" s="11" t="s">
        <v>47</v>
      </c>
      <c r="B24" s="9" t="s">
        <v>12</v>
      </c>
      <c r="C24" s="56">
        <v>713.7</v>
      </c>
      <c r="D24" s="50">
        <f t="shared" si="0"/>
        <v>713.7</v>
      </c>
      <c r="E24" s="51">
        <v>573.79999999999995</v>
      </c>
      <c r="F24" s="50">
        <v>0</v>
      </c>
    </row>
    <row r="25" spans="1:11">
      <c r="A25" s="11" t="s">
        <v>48</v>
      </c>
      <c r="B25" s="9" t="s">
        <v>63</v>
      </c>
      <c r="C25" s="49">
        <v>435.2</v>
      </c>
      <c r="D25" s="50">
        <f t="shared" si="0"/>
        <v>435.2</v>
      </c>
      <c r="E25" s="50">
        <v>344.9</v>
      </c>
      <c r="F25" s="50">
        <v>0</v>
      </c>
    </row>
    <row r="26" spans="1:11" ht="12.75" customHeight="1">
      <c r="A26" s="11" t="s">
        <v>49</v>
      </c>
      <c r="B26" s="9" t="s">
        <v>127</v>
      </c>
      <c r="C26" s="54">
        <v>181.8</v>
      </c>
      <c r="D26" s="50">
        <f t="shared" si="0"/>
        <v>181.8</v>
      </c>
      <c r="E26" s="55">
        <v>171.7</v>
      </c>
      <c r="F26" s="53">
        <v>0</v>
      </c>
    </row>
    <row r="27" spans="1:11">
      <c r="A27" s="11" t="s">
        <v>50</v>
      </c>
      <c r="B27" s="9" t="s">
        <v>20</v>
      </c>
      <c r="C27" s="49">
        <v>427.5</v>
      </c>
      <c r="D27" s="50">
        <f t="shared" si="0"/>
        <v>426.5</v>
      </c>
      <c r="E27" s="50">
        <v>395</v>
      </c>
      <c r="F27" s="50">
        <v>1</v>
      </c>
    </row>
    <row r="28" spans="1:11" ht="12.75" customHeight="1">
      <c r="A28" s="11" t="s">
        <v>51</v>
      </c>
      <c r="B28" s="9" t="s">
        <v>121</v>
      </c>
      <c r="C28" s="52">
        <v>193.8</v>
      </c>
      <c r="D28" s="50">
        <f t="shared" si="0"/>
        <v>193.8</v>
      </c>
      <c r="E28" s="53">
        <v>178.4</v>
      </c>
      <c r="F28" s="53">
        <v>0</v>
      </c>
    </row>
    <row r="29" spans="1:11" ht="12" customHeight="1">
      <c r="A29" s="11" t="s">
        <v>52</v>
      </c>
      <c r="B29" s="9" t="s">
        <v>26</v>
      </c>
      <c r="C29" s="54">
        <v>408.4</v>
      </c>
      <c r="D29" s="50">
        <f t="shared" si="0"/>
        <v>401.79999999999995</v>
      </c>
      <c r="E29" s="55">
        <v>311.2</v>
      </c>
      <c r="F29" s="53">
        <v>6.6</v>
      </c>
    </row>
    <row r="30" spans="1:11">
      <c r="A30" s="11" t="s">
        <v>53</v>
      </c>
      <c r="B30" s="9" t="s">
        <v>141</v>
      </c>
      <c r="C30" s="56">
        <v>201.6</v>
      </c>
      <c r="D30" s="50">
        <f t="shared" si="0"/>
        <v>201.6</v>
      </c>
      <c r="E30" s="50">
        <v>171.5</v>
      </c>
      <c r="F30" s="50">
        <v>0</v>
      </c>
    </row>
    <row r="31" spans="1:11">
      <c r="A31" s="11" t="s">
        <v>54</v>
      </c>
      <c r="B31" s="7" t="s">
        <v>23</v>
      </c>
      <c r="C31" s="57">
        <v>205.7</v>
      </c>
      <c r="D31" s="50">
        <f t="shared" si="0"/>
        <v>205.7</v>
      </c>
      <c r="E31" s="58">
        <v>168.8</v>
      </c>
      <c r="F31" s="58">
        <v>0</v>
      </c>
    </row>
    <row r="32" spans="1:11">
      <c r="A32" s="11" t="s">
        <v>55</v>
      </c>
      <c r="B32" s="7" t="s">
        <v>120</v>
      </c>
      <c r="C32" s="57">
        <v>606.1</v>
      </c>
      <c r="D32" s="50">
        <f t="shared" si="0"/>
        <v>604.1</v>
      </c>
      <c r="E32" s="58">
        <v>510.7</v>
      </c>
      <c r="F32" s="58">
        <v>2</v>
      </c>
      <c r="K32" s="30"/>
    </row>
    <row r="33" spans="1:6" ht="12.75" customHeight="1">
      <c r="A33" s="11" t="s">
        <v>56</v>
      </c>
      <c r="B33" s="7" t="s">
        <v>27</v>
      </c>
      <c r="C33" s="59">
        <v>531.70000000000005</v>
      </c>
      <c r="D33" s="50">
        <f t="shared" si="0"/>
        <v>493.50000000000006</v>
      </c>
      <c r="E33" s="60">
        <v>345.3</v>
      </c>
      <c r="F33" s="60">
        <v>38.200000000000003</v>
      </c>
    </row>
    <row r="34" spans="1:6" ht="12.75" customHeight="1">
      <c r="A34" s="11">
        <v>25</v>
      </c>
      <c r="B34" s="7" t="s">
        <v>67</v>
      </c>
      <c r="C34" s="59">
        <v>76.5</v>
      </c>
      <c r="D34" s="50">
        <f t="shared" si="0"/>
        <v>75.900000000000006</v>
      </c>
      <c r="E34" s="60">
        <v>64.900000000000006</v>
      </c>
      <c r="F34" s="60">
        <v>0.6</v>
      </c>
    </row>
    <row r="35" spans="1:6" ht="12.75" customHeight="1">
      <c r="A35" s="11" t="s">
        <v>57</v>
      </c>
      <c r="B35" s="7" t="s">
        <v>24</v>
      </c>
      <c r="C35" s="59">
        <v>75.3</v>
      </c>
      <c r="D35" s="50">
        <f t="shared" si="0"/>
        <v>75.3</v>
      </c>
      <c r="E35" s="60">
        <v>63.7</v>
      </c>
      <c r="F35" s="60">
        <v>0</v>
      </c>
    </row>
    <row r="36" spans="1:6" ht="12.75" customHeight="1">
      <c r="A36" s="11" t="s">
        <v>58</v>
      </c>
      <c r="B36" s="7" t="s">
        <v>115</v>
      </c>
      <c r="C36" s="59">
        <v>83.3</v>
      </c>
      <c r="D36" s="50">
        <f t="shared" si="0"/>
        <v>78.099999999999994</v>
      </c>
      <c r="E36" s="50">
        <v>64.5</v>
      </c>
      <c r="F36" s="60">
        <v>5.2</v>
      </c>
    </row>
    <row r="37" spans="1:6" ht="12.75" customHeight="1">
      <c r="A37" s="11" t="s">
        <v>102</v>
      </c>
      <c r="B37" s="7" t="s">
        <v>25</v>
      </c>
      <c r="C37" s="59">
        <v>97.5</v>
      </c>
      <c r="D37" s="50">
        <f t="shared" si="0"/>
        <v>91.6</v>
      </c>
      <c r="E37" s="60">
        <v>68.3</v>
      </c>
      <c r="F37" s="60">
        <v>5.9</v>
      </c>
    </row>
    <row r="38" spans="1:6" ht="12.75" customHeight="1">
      <c r="A38" s="11" t="s">
        <v>103</v>
      </c>
      <c r="B38" s="63" t="s">
        <v>114</v>
      </c>
      <c r="C38" s="59">
        <v>293.89999999999998</v>
      </c>
      <c r="D38" s="50">
        <f t="shared" ref="D38:D45" si="1">C38-F38</f>
        <v>293.89999999999998</v>
      </c>
      <c r="E38" s="61">
        <v>175.3</v>
      </c>
      <c r="F38" s="61">
        <v>0</v>
      </c>
    </row>
    <row r="39" spans="1:6" ht="12.75" customHeight="1">
      <c r="A39" s="11" t="s">
        <v>104</v>
      </c>
      <c r="B39" s="63" t="s">
        <v>116</v>
      </c>
      <c r="C39" s="59">
        <v>91.1</v>
      </c>
      <c r="D39" s="50">
        <f t="shared" si="1"/>
        <v>91.1</v>
      </c>
      <c r="E39" s="61">
        <v>87.3</v>
      </c>
      <c r="F39" s="61">
        <v>0</v>
      </c>
    </row>
    <row r="40" spans="1:6" ht="12.75" customHeight="1">
      <c r="A40" s="11" t="s">
        <v>105</v>
      </c>
      <c r="B40" s="63" t="s">
        <v>119</v>
      </c>
      <c r="C40" s="59">
        <v>724.1</v>
      </c>
      <c r="D40" s="50">
        <f t="shared" si="1"/>
        <v>690</v>
      </c>
      <c r="E40" s="61">
        <v>615</v>
      </c>
      <c r="F40" s="61">
        <v>34.1</v>
      </c>
    </row>
    <row r="41" spans="1:6" ht="12.75" customHeight="1">
      <c r="A41" s="11" t="s">
        <v>106</v>
      </c>
      <c r="B41" s="63" t="s">
        <v>117</v>
      </c>
      <c r="C41" s="59">
        <v>330.9</v>
      </c>
      <c r="D41" s="50">
        <f t="shared" si="1"/>
        <v>34.399999999999977</v>
      </c>
      <c r="E41" s="61">
        <v>0</v>
      </c>
      <c r="F41" s="61">
        <v>296.5</v>
      </c>
    </row>
    <row r="42" spans="1:6" ht="12.75" customHeight="1">
      <c r="A42" s="11" t="s">
        <v>107</v>
      </c>
      <c r="B42" s="63" t="s">
        <v>62</v>
      </c>
      <c r="C42" s="59">
        <v>963.5</v>
      </c>
      <c r="D42" s="50">
        <f t="shared" si="1"/>
        <v>962.6</v>
      </c>
      <c r="E42" s="61">
        <v>873.3</v>
      </c>
      <c r="F42" s="61">
        <v>0.9</v>
      </c>
    </row>
    <row r="43" spans="1:6" ht="12.75" customHeight="1">
      <c r="A43" s="11" t="s">
        <v>108</v>
      </c>
      <c r="B43" s="63" t="s">
        <v>152</v>
      </c>
      <c r="C43" s="59">
        <v>675.8</v>
      </c>
      <c r="D43" s="50">
        <f t="shared" si="1"/>
        <v>675.8</v>
      </c>
      <c r="E43" s="61">
        <v>594.5</v>
      </c>
      <c r="F43" s="61">
        <v>0</v>
      </c>
    </row>
    <row r="44" spans="1:6" ht="12.75" customHeight="1">
      <c r="A44" s="11" t="s">
        <v>109</v>
      </c>
      <c r="B44" s="63" t="s">
        <v>32</v>
      </c>
      <c r="C44" s="59">
        <v>1643.2</v>
      </c>
      <c r="D44" s="50">
        <f t="shared" si="1"/>
        <v>1612.9</v>
      </c>
      <c r="E44" s="61">
        <v>1110.9000000000001</v>
      </c>
      <c r="F44" s="61">
        <v>30.3</v>
      </c>
    </row>
    <row r="45" spans="1:6" ht="12.75" customHeight="1">
      <c r="A45" s="11" t="s">
        <v>110</v>
      </c>
      <c r="B45" s="63" t="s">
        <v>154</v>
      </c>
      <c r="C45" s="59">
        <v>47.5</v>
      </c>
      <c r="D45" s="50">
        <f t="shared" si="1"/>
        <v>23.7</v>
      </c>
      <c r="E45" s="61">
        <v>0</v>
      </c>
      <c r="F45" s="61">
        <v>23.8</v>
      </c>
    </row>
    <row r="46" spans="1:6" ht="12.75" customHeight="1">
      <c r="A46" s="64" t="s">
        <v>111</v>
      </c>
      <c r="B46" s="63" t="s">
        <v>14</v>
      </c>
      <c r="C46" s="59">
        <v>18860.7</v>
      </c>
      <c r="D46" s="50">
        <f>C46-F46</f>
        <v>9765.8000000000011</v>
      </c>
      <c r="E46" s="61">
        <v>2445.8000000000002</v>
      </c>
      <c r="F46" s="61">
        <v>9094.9</v>
      </c>
    </row>
    <row r="47" spans="1:6" ht="15" customHeight="1">
      <c r="A47" s="11"/>
      <c r="B47" s="34" t="s">
        <v>68</v>
      </c>
      <c r="C47" s="65">
        <f>SUM(C11:C46)</f>
        <v>38527.5</v>
      </c>
      <c r="D47" s="65">
        <f>SUM(D11:D46)</f>
        <v>28828.800000000003</v>
      </c>
      <c r="E47" s="65">
        <f>SUM(E11:E46)</f>
        <v>18059.999999999996</v>
      </c>
      <c r="F47" s="65">
        <f>SUM(F11:F46)</f>
        <v>9698.6999999999989</v>
      </c>
    </row>
    <row r="48" spans="1:6">
      <c r="A48" s="69" t="s">
        <v>18</v>
      </c>
      <c r="B48" s="69"/>
      <c r="C48" s="69"/>
      <c r="D48" s="69"/>
      <c r="E48" s="69"/>
      <c r="F48" s="69"/>
    </row>
    <row r="49" spans="1:6">
      <c r="A49" s="13"/>
      <c r="B49" s="13"/>
      <c r="C49" s="13"/>
      <c r="D49" s="13"/>
      <c r="E49" s="13"/>
      <c r="F49" s="13"/>
    </row>
    <row r="50" spans="1:6">
      <c r="A50" s="19"/>
      <c r="B50" s="19"/>
      <c r="C50" s="19"/>
      <c r="D50" s="19"/>
      <c r="E50" s="19"/>
      <c r="F50" s="19"/>
    </row>
    <row r="51" spans="1:6">
      <c r="A51" s="19"/>
      <c r="B51" s="19"/>
      <c r="C51" s="19"/>
      <c r="D51" s="19"/>
      <c r="E51" s="19"/>
      <c r="F51" s="19"/>
    </row>
    <row r="52" spans="1:6">
      <c r="A52" s="19"/>
      <c r="B52" s="19"/>
      <c r="C52" s="19"/>
      <c r="D52" s="19"/>
      <c r="E52" s="19"/>
      <c r="F52" s="19"/>
    </row>
    <row r="53" spans="1:6">
      <c r="A53" s="19"/>
      <c r="B53" s="19"/>
      <c r="C53" s="19"/>
      <c r="D53" s="19"/>
      <c r="E53" s="19"/>
      <c r="F53" s="19"/>
    </row>
    <row r="54" spans="1:6">
      <c r="A54" s="19"/>
      <c r="B54" s="19"/>
      <c r="C54" s="19"/>
      <c r="D54" s="19"/>
      <c r="E54" s="19"/>
      <c r="F54" s="19"/>
    </row>
    <row r="55" spans="1:6">
      <c r="A55" s="19"/>
      <c r="B55" s="19"/>
      <c r="C55" s="19"/>
      <c r="D55" s="19"/>
      <c r="E55" s="19"/>
      <c r="F55" s="19"/>
    </row>
    <row r="56" spans="1:6">
      <c r="A56" s="19"/>
      <c r="B56" s="19"/>
      <c r="C56" s="19"/>
      <c r="D56" s="19"/>
      <c r="E56" s="19"/>
      <c r="F56" s="19"/>
    </row>
    <row r="57" spans="1:6">
      <c r="A57" s="19"/>
      <c r="B57" s="19"/>
      <c r="C57" s="19"/>
      <c r="D57" s="19"/>
      <c r="E57" s="19"/>
      <c r="F57" s="19"/>
    </row>
    <row r="58" spans="1:6">
      <c r="A58" s="19"/>
      <c r="B58" s="19"/>
      <c r="C58" s="19"/>
      <c r="D58" s="19"/>
      <c r="E58" s="19"/>
      <c r="F58" s="19"/>
    </row>
    <row r="59" spans="1:6">
      <c r="A59" s="19"/>
      <c r="B59" s="19"/>
      <c r="C59" s="19"/>
      <c r="D59" s="19"/>
      <c r="E59" s="19"/>
      <c r="F59" s="19"/>
    </row>
    <row r="60" spans="1:6">
      <c r="A60" s="19"/>
      <c r="B60" s="19"/>
      <c r="C60" s="19"/>
      <c r="D60" s="19"/>
      <c r="E60" s="19"/>
      <c r="F60" s="19"/>
    </row>
    <row r="61" spans="1:6">
      <c r="A61" s="19"/>
      <c r="B61" s="19"/>
      <c r="C61" s="19"/>
      <c r="D61" s="19"/>
      <c r="E61" s="19"/>
      <c r="F61" s="19"/>
    </row>
    <row r="62" spans="1:6">
      <c r="A62" s="19"/>
      <c r="B62" s="19"/>
      <c r="C62" s="19"/>
      <c r="D62" s="19"/>
      <c r="E62" s="19"/>
      <c r="F62" s="19"/>
    </row>
    <row r="63" spans="1:6">
      <c r="A63" s="19"/>
      <c r="B63" s="19"/>
      <c r="C63" s="19"/>
      <c r="D63" s="19"/>
      <c r="E63" s="19"/>
      <c r="F63" s="19"/>
    </row>
    <row r="64" spans="1:6">
      <c r="A64" s="19"/>
      <c r="B64" s="19"/>
      <c r="C64" s="19"/>
      <c r="D64" s="19"/>
      <c r="E64" s="19"/>
      <c r="F64" s="19"/>
    </row>
    <row r="65" spans="1:6">
      <c r="A65" s="19"/>
      <c r="B65" s="19"/>
      <c r="C65" s="19"/>
      <c r="D65" s="19"/>
      <c r="E65" s="19"/>
      <c r="F65" s="19"/>
    </row>
    <row r="66" spans="1:6">
      <c r="A66" s="19"/>
      <c r="B66" s="19"/>
      <c r="C66" s="19"/>
      <c r="D66" s="19"/>
      <c r="E66" s="19"/>
      <c r="F66" s="19"/>
    </row>
    <row r="67" spans="1:6">
      <c r="A67" s="19"/>
      <c r="B67" s="19"/>
      <c r="C67" s="19"/>
      <c r="D67" s="19"/>
      <c r="E67" s="19"/>
      <c r="F67" s="19"/>
    </row>
    <row r="68" spans="1:6">
      <c r="A68" s="19"/>
      <c r="B68" s="19"/>
      <c r="C68" s="19"/>
      <c r="D68" s="19"/>
      <c r="E68" s="19"/>
      <c r="F68" s="19"/>
    </row>
    <row r="69" spans="1:6">
      <c r="A69" s="19"/>
      <c r="B69" s="19"/>
      <c r="C69" s="19"/>
      <c r="D69" s="19"/>
      <c r="E69" s="19"/>
      <c r="F69" s="19"/>
    </row>
    <row r="70" spans="1:6">
      <c r="A70" s="19"/>
      <c r="B70" s="19"/>
      <c r="C70" s="19"/>
      <c r="D70" s="19"/>
      <c r="E70" s="19"/>
      <c r="F70" s="19"/>
    </row>
    <row r="71" spans="1:6">
      <c r="A71" s="19"/>
      <c r="B71" s="19"/>
      <c r="C71" s="19"/>
      <c r="D71" s="19"/>
      <c r="E71" s="19"/>
      <c r="F71" s="19"/>
    </row>
    <row r="72" spans="1:6">
      <c r="A72" s="19"/>
      <c r="B72" s="19"/>
      <c r="C72" s="19"/>
      <c r="D72" s="19"/>
      <c r="E72" s="19"/>
      <c r="F72" s="19"/>
    </row>
    <row r="73" spans="1:6">
      <c r="A73" s="19"/>
      <c r="B73" s="19"/>
      <c r="C73" s="19"/>
      <c r="D73" s="19"/>
      <c r="E73" s="19"/>
      <c r="F73" s="19"/>
    </row>
    <row r="74" spans="1:6">
      <c r="A74" s="19"/>
      <c r="B74" s="19"/>
      <c r="C74" s="19"/>
      <c r="D74" s="19"/>
      <c r="E74" s="19"/>
      <c r="F74" s="19"/>
    </row>
    <row r="75" spans="1:6">
      <c r="A75" s="19"/>
      <c r="B75" s="19"/>
      <c r="C75" s="19"/>
      <c r="D75" s="19"/>
      <c r="E75" s="19"/>
      <c r="F75" s="19"/>
    </row>
    <row r="76" spans="1:6">
      <c r="A76" s="19"/>
      <c r="B76" s="19"/>
      <c r="C76" s="19"/>
      <c r="D76" s="19"/>
      <c r="E76" s="19"/>
      <c r="F76" s="19"/>
    </row>
    <row r="77" spans="1:6">
      <c r="A77" s="19"/>
      <c r="B77" s="19"/>
      <c r="C77" s="19"/>
      <c r="D77" s="19"/>
      <c r="E77" s="19"/>
      <c r="F77" s="19"/>
    </row>
    <row r="78" spans="1:6">
      <c r="A78" s="19"/>
      <c r="B78" s="19"/>
      <c r="C78" s="19"/>
      <c r="D78" s="19"/>
      <c r="E78" s="19"/>
      <c r="F78" s="19"/>
    </row>
    <row r="79" spans="1:6">
      <c r="A79" s="19"/>
      <c r="B79" s="19"/>
      <c r="C79" s="19"/>
      <c r="D79" s="19"/>
      <c r="E79" s="19"/>
      <c r="F79" s="19"/>
    </row>
    <row r="80" spans="1:6">
      <c r="A80" s="19"/>
      <c r="B80" s="19"/>
      <c r="C80" s="19"/>
      <c r="D80" s="19"/>
      <c r="E80" s="19"/>
      <c r="F80" s="19"/>
    </row>
    <row r="81" spans="1:6">
      <c r="A81" s="19"/>
      <c r="B81" s="19"/>
      <c r="C81" s="19"/>
      <c r="D81" s="19"/>
      <c r="E81" s="19"/>
      <c r="F81" s="19"/>
    </row>
    <row r="82" spans="1:6">
      <c r="A82" s="19"/>
      <c r="B82" s="19"/>
      <c r="C82" s="19"/>
      <c r="D82" s="19"/>
      <c r="E82" s="19"/>
      <c r="F82" s="19"/>
    </row>
    <row r="83" spans="1:6">
      <c r="A83" s="19"/>
      <c r="B83" s="19"/>
      <c r="C83" s="19"/>
      <c r="D83" s="19"/>
      <c r="E83" s="19"/>
      <c r="F83" s="19"/>
    </row>
    <row r="84" spans="1:6">
      <c r="A84" s="19"/>
      <c r="B84" s="19"/>
      <c r="C84" s="19"/>
      <c r="D84" s="19"/>
      <c r="E84" s="19"/>
      <c r="F84" s="19"/>
    </row>
    <row r="85" spans="1:6">
      <c r="A85" s="19"/>
      <c r="B85" s="19"/>
      <c r="C85" s="19"/>
      <c r="D85" s="19"/>
      <c r="E85" s="19"/>
      <c r="F85" s="19"/>
    </row>
    <row r="86" spans="1:6">
      <c r="A86" s="19"/>
      <c r="B86" s="19"/>
      <c r="C86" s="19"/>
      <c r="D86" s="19"/>
      <c r="E86" s="19"/>
      <c r="F86" s="19"/>
    </row>
    <row r="87" spans="1:6">
      <c r="A87" s="19"/>
      <c r="B87" s="19"/>
      <c r="C87" s="19"/>
      <c r="D87" s="19"/>
      <c r="E87" s="19"/>
      <c r="F87" s="19"/>
    </row>
    <row r="88" spans="1:6">
      <c r="A88" s="20"/>
      <c r="B88" s="20"/>
      <c r="C88" s="20"/>
      <c r="D88" s="20"/>
      <c r="E88" s="20"/>
      <c r="F88" s="20"/>
    </row>
    <row r="89" spans="1:6">
      <c r="A89" s="20"/>
      <c r="B89" s="20"/>
      <c r="C89" s="20"/>
      <c r="D89" s="20"/>
      <c r="E89" s="20"/>
      <c r="F89" s="20"/>
    </row>
    <row r="90" spans="1:6">
      <c r="A90" s="20"/>
      <c r="B90" s="20"/>
      <c r="C90" s="20"/>
      <c r="D90" s="20"/>
      <c r="E90" s="20"/>
      <c r="F90" s="20"/>
    </row>
    <row r="91" spans="1:6">
      <c r="A91" s="20"/>
      <c r="B91" s="20"/>
      <c r="C91" s="20"/>
      <c r="D91" s="20"/>
      <c r="E91" s="20"/>
      <c r="F91" s="20"/>
    </row>
    <row r="92" spans="1:6">
      <c r="A92" s="20"/>
      <c r="B92" s="20"/>
      <c r="C92" s="20"/>
      <c r="D92" s="20"/>
      <c r="E92" s="20"/>
      <c r="F92" s="20"/>
    </row>
    <row r="93" spans="1:6">
      <c r="A93" s="20"/>
      <c r="B93" s="20"/>
      <c r="C93" s="20"/>
      <c r="D93" s="20"/>
      <c r="E93" s="20"/>
      <c r="F93" s="20"/>
    </row>
    <row r="94" spans="1:6">
      <c r="A94" s="20"/>
      <c r="B94" s="20"/>
      <c r="C94" s="20"/>
      <c r="D94" s="20"/>
      <c r="E94" s="20"/>
      <c r="F94" s="20"/>
    </row>
    <row r="95" spans="1:6">
      <c r="A95" s="20"/>
      <c r="B95" s="20"/>
      <c r="C95" s="20"/>
      <c r="D95" s="20"/>
      <c r="E95" s="20"/>
      <c r="F95" s="20"/>
    </row>
    <row r="96" spans="1:6">
      <c r="A96" s="20"/>
      <c r="B96" s="20"/>
      <c r="C96" s="20"/>
      <c r="D96" s="20"/>
      <c r="E96" s="20"/>
      <c r="F96" s="20"/>
    </row>
    <row r="97" spans="1:6">
      <c r="A97" s="20"/>
      <c r="B97" s="20"/>
      <c r="C97" s="20"/>
      <c r="D97" s="20"/>
      <c r="E97" s="20"/>
      <c r="F97" s="20"/>
    </row>
    <row r="98" spans="1:6">
      <c r="A98" s="20"/>
      <c r="B98" s="20"/>
      <c r="C98" s="20"/>
      <c r="D98" s="20"/>
      <c r="E98" s="20"/>
      <c r="F98" s="20"/>
    </row>
    <row r="99" spans="1:6">
      <c r="A99" s="20"/>
      <c r="B99" s="20"/>
      <c r="C99" s="20"/>
      <c r="D99" s="20"/>
      <c r="E99" s="20"/>
      <c r="F99" s="20"/>
    </row>
    <row r="100" spans="1:6">
      <c r="A100" s="20"/>
      <c r="B100" s="20"/>
      <c r="C100" s="20"/>
      <c r="D100" s="20"/>
      <c r="E100" s="20"/>
      <c r="F100" s="20"/>
    </row>
    <row r="101" spans="1:6">
      <c r="A101" s="20"/>
      <c r="B101" s="20"/>
      <c r="C101" s="20"/>
      <c r="D101" s="20"/>
      <c r="E101" s="20"/>
      <c r="F101" s="20"/>
    </row>
    <row r="102" spans="1:6">
      <c r="A102" s="20"/>
      <c r="B102" s="20"/>
      <c r="C102" s="20"/>
      <c r="D102" s="20"/>
      <c r="E102" s="20"/>
      <c r="F102" s="20"/>
    </row>
    <row r="103" spans="1:6">
      <c r="A103" s="20"/>
      <c r="B103" s="20"/>
      <c r="C103" s="20"/>
      <c r="D103" s="20"/>
      <c r="E103" s="20"/>
      <c r="F103" s="20"/>
    </row>
    <row r="104" spans="1:6">
      <c r="A104" s="20"/>
      <c r="B104" s="20"/>
      <c r="C104" s="20"/>
      <c r="D104" s="20"/>
      <c r="E104" s="20"/>
      <c r="F104" s="20"/>
    </row>
    <row r="105" spans="1:6">
      <c r="A105" s="20"/>
      <c r="B105" s="20"/>
      <c r="C105" s="20"/>
      <c r="D105" s="20"/>
      <c r="E105" s="20"/>
      <c r="F105" s="20"/>
    </row>
    <row r="106" spans="1:6">
      <c r="A106" s="20"/>
      <c r="B106" s="20"/>
      <c r="C106" s="20"/>
      <c r="D106" s="20"/>
      <c r="E106" s="20"/>
      <c r="F106" s="20"/>
    </row>
    <row r="107" spans="1:6">
      <c r="A107" s="20"/>
      <c r="B107" s="20"/>
      <c r="C107" s="20"/>
      <c r="D107" s="20"/>
      <c r="E107" s="20"/>
      <c r="F107" s="20"/>
    </row>
    <row r="108" spans="1:6">
      <c r="A108" s="20"/>
      <c r="B108" s="20"/>
      <c r="C108" s="20"/>
      <c r="D108" s="20"/>
      <c r="E108" s="20"/>
      <c r="F108" s="20"/>
    </row>
    <row r="109" spans="1:6">
      <c r="A109" s="20"/>
      <c r="B109" s="20"/>
      <c r="C109" s="20"/>
      <c r="D109" s="20"/>
      <c r="E109" s="20"/>
      <c r="F109" s="20"/>
    </row>
    <row r="110" spans="1:6">
      <c r="A110" s="20"/>
      <c r="B110" s="20"/>
      <c r="C110" s="20"/>
      <c r="D110" s="20"/>
      <c r="E110" s="20"/>
      <c r="F110" s="20"/>
    </row>
    <row r="111" spans="1:6">
      <c r="A111" s="20"/>
      <c r="B111" s="20"/>
      <c r="C111" s="20"/>
      <c r="D111" s="20"/>
      <c r="E111" s="20"/>
      <c r="F111" s="20"/>
    </row>
    <row r="112" spans="1:6">
      <c r="A112" s="20"/>
      <c r="B112" s="20"/>
      <c r="C112" s="20"/>
      <c r="D112" s="20"/>
      <c r="E112" s="20"/>
      <c r="F112" s="20"/>
    </row>
    <row r="113" spans="1:6">
      <c r="A113" s="20"/>
      <c r="B113" s="20"/>
      <c r="C113" s="20"/>
      <c r="D113" s="20"/>
      <c r="E113" s="20"/>
      <c r="F113" s="20"/>
    </row>
    <row r="114" spans="1:6">
      <c r="A114" s="20"/>
      <c r="B114" s="20"/>
      <c r="C114" s="20"/>
      <c r="D114" s="20"/>
      <c r="E114" s="20"/>
      <c r="F114" s="20"/>
    </row>
    <row r="115" spans="1:6">
      <c r="A115" s="20"/>
      <c r="B115" s="20"/>
      <c r="C115" s="20"/>
      <c r="D115" s="20"/>
      <c r="E115" s="20"/>
      <c r="F115" s="20"/>
    </row>
    <row r="116" spans="1:6">
      <c r="A116" s="20"/>
      <c r="B116" s="20"/>
      <c r="C116" s="20"/>
      <c r="D116" s="20"/>
      <c r="E116" s="20"/>
      <c r="F116" s="20"/>
    </row>
    <row r="117" spans="1:6">
      <c r="A117" s="20"/>
      <c r="B117" s="20"/>
      <c r="C117" s="20"/>
      <c r="D117" s="20"/>
      <c r="E117" s="20"/>
      <c r="F117" s="20"/>
    </row>
    <row r="118" spans="1:6">
      <c r="A118" s="20"/>
      <c r="B118" s="20"/>
      <c r="C118" s="20"/>
      <c r="D118" s="20"/>
      <c r="E118" s="20"/>
      <c r="F118" s="20"/>
    </row>
    <row r="119" spans="1:6">
      <c r="A119" s="20"/>
      <c r="B119" s="20"/>
      <c r="C119" s="20"/>
      <c r="D119" s="20"/>
      <c r="E119" s="20"/>
      <c r="F119" s="20"/>
    </row>
    <row r="120" spans="1:6">
      <c r="A120" s="20"/>
      <c r="B120" s="20"/>
      <c r="C120" s="20"/>
      <c r="D120" s="20"/>
      <c r="E120" s="20"/>
      <c r="F120" s="20"/>
    </row>
    <row r="121" spans="1:6">
      <c r="A121" s="20"/>
      <c r="B121" s="20"/>
      <c r="C121" s="20"/>
      <c r="D121" s="20"/>
      <c r="E121" s="20"/>
      <c r="F121" s="20"/>
    </row>
    <row r="122" spans="1:6">
      <c r="A122" s="20"/>
      <c r="B122" s="20"/>
      <c r="C122" s="20"/>
      <c r="D122" s="20"/>
      <c r="E122" s="20"/>
      <c r="F122" s="20"/>
    </row>
    <row r="123" spans="1:6">
      <c r="A123" s="20"/>
      <c r="B123" s="20"/>
      <c r="C123" s="20"/>
      <c r="D123" s="20"/>
      <c r="E123" s="20"/>
      <c r="F123" s="20"/>
    </row>
    <row r="124" spans="1:6">
      <c r="A124" s="20"/>
      <c r="B124" s="20"/>
      <c r="C124" s="20"/>
      <c r="D124" s="20"/>
      <c r="E124" s="20"/>
      <c r="F124" s="20"/>
    </row>
    <row r="125" spans="1:6">
      <c r="A125" s="20"/>
      <c r="B125" s="20"/>
      <c r="C125" s="20"/>
      <c r="D125" s="20"/>
      <c r="E125" s="20"/>
      <c r="F125" s="20"/>
    </row>
    <row r="126" spans="1:6">
      <c r="A126" s="20"/>
      <c r="B126" s="20"/>
      <c r="C126" s="20"/>
      <c r="D126" s="20"/>
      <c r="E126" s="20"/>
      <c r="F126" s="20"/>
    </row>
    <row r="127" spans="1:6">
      <c r="A127" s="20"/>
      <c r="B127" s="20"/>
      <c r="C127" s="20"/>
      <c r="D127" s="20"/>
      <c r="E127" s="20"/>
      <c r="F127" s="20"/>
    </row>
    <row r="128" spans="1:6">
      <c r="A128" s="20"/>
      <c r="B128" s="20"/>
      <c r="C128" s="20"/>
      <c r="D128" s="20"/>
      <c r="E128" s="20"/>
      <c r="F128" s="20"/>
    </row>
    <row r="129" spans="1:6">
      <c r="A129" s="20"/>
      <c r="B129" s="20"/>
      <c r="C129" s="20"/>
      <c r="D129" s="20"/>
      <c r="E129" s="20"/>
      <c r="F129" s="20"/>
    </row>
    <row r="130" spans="1:6">
      <c r="A130" s="20"/>
      <c r="B130" s="20"/>
      <c r="C130" s="20"/>
      <c r="D130" s="20"/>
      <c r="E130" s="20"/>
      <c r="F130" s="20"/>
    </row>
    <row r="131" spans="1:6">
      <c r="A131" s="20"/>
      <c r="B131" s="20"/>
      <c r="C131" s="20"/>
      <c r="D131" s="20"/>
      <c r="E131" s="20"/>
      <c r="F131" s="20"/>
    </row>
    <row r="132" spans="1:6">
      <c r="A132" s="20"/>
      <c r="B132" s="20"/>
      <c r="C132" s="20"/>
      <c r="D132" s="20"/>
      <c r="E132" s="20"/>
      <c r="F132" s="20"/>
    </row>
    <row r="133" spans="1:6">
      <c r="A133" s="20"/>
      <c r="B133" s="20"/>
      <c r="C133" s="20"/>
      <c r="D133" s="20"/>
      <c r="E133" s="20"/>
      <c r="F133" s="20"/>
    </row>
    <row r="134" spans="1:6">
      <c r="A134" s="20"/>
      <c r="B134" s="20"/>
      <c r="C134" s="20"/>
      <c r="D134" s="20"/>
      <c r="E134" s="20"/>
      <c r="F134" s="20"/>
    </row>
    <row r="135" spans="1:6">
      <c r="A135" s="20"/>
      <c r="B135" s="20"/>
      <c r="C135" s="20"/>
      <c r="D135" s="20"/>
      <c r="E135" s="20"/>
      <c r="F135" s="20"/>
    </row>
    <row r="136" spans="1:6">
      <c r="A136" s="20"/>
      <c r="B136" s="20"/>
      <c r="C136" s="20"/>
      <c r="D136" s="20"/>
      <c r="E136" s="20"/>
      <c r="F136" s="20"/>
    </row>
    <row r="137" spans="1:6">
      <c r="A137" s="20"/>
      <c r="B137" s="20"/>
      <c r="C137" s="20"/>
      <c r="D137" s="20"/>
      <c r="E137" s="20"/>
      <c r="F137" s="20"/>
    </row>
    <row r="138" spans="1:6">
      <c r="A138" s="20"/>
      <c r="B138" s="20"/>
      <c r="C138" s="20"/>
      <c r="D138" s="20"/>
      <c r="E138" s="20"/>
      <c r="F138" s="20"/>
    </row>
    <row r="139" spans="1:6">
      <c r="A139" s="20"/>
      <c r="B139" s="20"/>
      <c r="C139" s="20"/>
      <c r="D139" s="20"/>
      <c r="E139" s="20"/>
      <c r="F139" s="20"/>
    </row>
    <row r="140" spans="1:6">
      <c r="A140" s="20"/>
      <c r="B140" s="20"/>
      <c r="C140" s="20"/>
      <c r="D140" s="20"/>
      <c r="E140" s="20"/>
      <c r="F140" s="20"/>
    </row>
    <row r="141" spans="1:6">
      <c r="A141" s="20"/>
      <c r="B141" s="20"/>
      <c r="C141" s="20"/>
      <c r="D141" s="20"/>
      <c r="E141" s="20"/>
      <c r="F141" s="20"/>
    </row>
  </sheetData>
  <mergeCells count="10">
    <mergeCell ref="A2:F4"/>
    <mergeCell ref="C6:F6"/>
    <mergeCell ref="C7:C9"/>
    <mergeCell ref="D8:E8"/>
    <mergeCell ref="A48:F48"/>
    <mergeCell ref="A6:A9"/>
    <mergeCell ref="B6:B9"/>
    <mergeCell ref="C5:F5"/>
    <mergeCell ref="F8:F9"/>
    <mergeCell ref="D7:F7"/>
  </mergeCells>
  <phoneticPr fontId="4" type="noConversion"/>
  <pageMargins left="0.98425196850393704" right="0.39370078740157483" top="0.98425196850393704" bottom="0.39370078740157483" header="0" footer="0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4"/>
  <sheetViews>
    <sheetView tabSelected="1" workbookViewId="0">
      <selection activeCell="L8" sqref="L8"/>
    </sheetView>
  </sheetViews>
  <sheetFormatPr defaultRowHeight="12.75"/>
  <cols>
    <col min="1" max="1" width="4" customWidth="1"/>
    <col min="2" max="2" width="10.140625" customWidth="1"/>
    <col min="3" max="3" width="35" customWidth="1"/>
    <col min="4" max="4" width="9.140625" customWidth="1"/>
    <col min="5" max="5" width="9.85546875" customWidth="1"/>
    <col min="6" max="6" width="11.7109375" customWidth="1"/>
    <col min="7" max="7" width="11" customWidth="1"/>
  </cols>
  <sheetData>
    <row r="1" spans="1:9">
      <c r="F1" s="13"/>
    </row>
    <row r="2" spans="1:9">
      <c r="A2" s="1"/>
      <c r="B2" s="2"/>
      <c r="C2" s="3"/>
      <c r="D2" s="8"/>
      <c r="E2" s="8"/>
    </row>
    <row r="3" spans="1:9" ht="12" customHeight="1">
      <c r="A3" s="70" t="s">
        <v>155</v>
      </c>
      <c r="B3" s="70"/>
      <c r="C3" s="70"/>
      <c r="D3" s="70"/>
      <c r="E3" s="70"/>
      <c r="F3" s="70"/>
      <c r="G3" s="70"/>
      <c r="H3" s="14"/>
    </row>
    <row r="4" spans="1:9" ht="15" customHeight="1">
      <c r="A4" s="70"/>
      <c r="B4" s="70"/>
      <c r="C4" s="70"/>
      <c r="D4" s="70"/>
      <c r="E4" s="70"/>
      <c r="F4" s="70"/>
      <c r="G4" s="70"/>
      <c r="H4" s="10"/>
    </row>
    <row r="5" spans="1:9">
      <c r="A5" s="1"/>
      <c r="B5" s="2"/>
      <c r="C5" s="3"/>
      <c r="D5" s="86"/>
      <c r="E5" s="86"/>
      <c r="F5" s="79" t="s">
        <v>174</v>
      </c>
      <c r="G5" s="79"/>
    </row>
    <row r="6" spans="1:9" ht="12.75" customHeight="1">
      <c r="A6" s="74" t="s">
        <v>0</v>
      </c>
      <c r="B6" s="83" t="s">
        <v>1</v>
      </c>
      <c r="C6" s="74" t="s">
        <v>60</v>
      </c>
      <c r="D6" s="71" t="s">
        <v>66</v>
      </c>
      <c r="E6" s="72"/>
      <c r="F6" s="72"/>
      <c r="G6" s="73"/>
    </row>
    <row r="7" spans="1:9">
      <c r="A7" s="75"/>
      <c r="B7" s="84"/>
      <c r="C7" s="75"/>
      <c r="D7" s="74" t="s">
        <v>2</v>
      </c>
      <c r="E7" s="80" t="s">
        <v>3</v>
      </c>
      <c r="F7" s="80"/>
      <c r="G7" s="81"/>
    </row>
    <row r="8" spans="1:9" ht="12.75" customHeight="1">
      <c r="A8" s="75"/>
      <c r="B8" s="84"/>
      <c r="C8" s="75"/>
      <c r="D8" s="75"/>
      <c r="E8" s="77" t="s">
        <v>64</v>
      </c>
      <c r="F8" s="77"/>
      <c r="G8" s="74" t="s">
        <v>19</v>
      </c>
    </row>
    <row r="9" spans="1:9" ht="25.5" customHeight="1">
      <c r="A9" s="76"/>
      <c r="B9" s="85"/>
      <c r="C9" s="76"/>
      <c r="D9" s="76"/>
      <c r="E9" s="21" t="s">
        <v>65</v>
      </c>
      <c r="F9" s="23" t="s">
        <v>5</v>
      </c>
      <c r="G9" s="76"/>
    </row>
    <row r="10" spans="1:9">
      <c r="A10" s="5">
        <v>1</v>
      </c>
      <c r="B10" s="17" t="s">
        <v>4</v>
      </c>
      <c r="C10" s="4">
        <v>3</v>
      </c>
      <c r="D10" s="4">
        <v>5</v>
      </c>
      <c r="E10" s="4">
        <v>6</v>
      </c>
      <c r="F10" s="4">
        <v>7</v>
      </c>
      <c r="G10" s="4">
        <v>8</v>
      </c>
    </row>
    <row r="11" spans="1:9" ht="25.5">
      <c r="A11" s="16" t="s">
        <v>34</v>
      </c>
      <c r="B11" s="35" t="s">
        <v>7</v>
      </c>
      <c r="C11" s="9" t="s">
        <v>8</v>
      </c>
      <c r="D11" s="53">
        <v>13315.9</v>
      </c>
      <c r="E11" s="53">
        <f>SUM(D11-G11)</f>
        <v>13172.6</v>
      </c>
      <c r="F11" s="53">
        <v>10870</v>
      </c>
      <c r="G11" s="53">
        <v>143.30000000000001</v>
      </c>
      <c r="H11" s="37"/>
    </row>
    <row r="12" spans="1:9" ht="25.5" customHeight="1">
      <c r="A12" s="16" t="s">
        <v>35</v>
      </c>
      <c r="B12" s="15" t="s">
        <v>6</v>
      </c>
      <c r="C12" s="32" t="s">
        <v>13</v>
      </c>
      <c r="D12" s="60">
        <v>5607.7</v>
      </c>
      <c r="E12" s="53">
        <f t="shared" ref="E12:E17" si="0">SUM(D12-G12)</f>
        <v>5552.7</v>
      </c>
      <c r="F12" s="60">
        <v>2762.1</v>
      </c>
      <c r="G12" s="60">
        <v>55</v>
      </c>
      <c r="H12" s="37"/>
      <c r="I12" s="36"/>
    </row>
    <row r="13" spans="1:9" ht="24.75" customHeight="1">
      <c r="A13" s="11" t="s">
        <v>36</v>
      </c>
      <c r="B13" s="15" t="s">
        <v>21</v>
      </c>
      <c r="C13" s="7" t="s">
        <v>22</v>
      </c>
      <c r="D13" s="61">
        <v>2116.4</v>
      </c>
      <c r="E13" s="53">
        <f t="shared" si="0"/>
        <v>2068.5</v>
      </c>
      <c r="F13" s="60">
        <v>1284.2</v>
      </c>
      <c r="G13" s="60">
        <v>47.9</v>
      </c>
      <c r="H13" s="37"/>
    </row>
    <row r="14" spans="1:9" ht="25.5">
      <c r="A14" s="16" t="s">
        <v>37</v>
      </c>
      <c r="B14" s="15" t="s">
        <v>15</v>
      </c>
      <c r="C14" s="7" t="s">
        <v>16</v>
      </c>
      <c r="D14" s="61">
        <v>4501.3999999999996</v>
      </c>
      <c r="E14" s="53">
        <f t="shared" si="0"/>
        <v>4111.2</v>
      </c>
      <c r="F14" s="60">
        <v>2991.4</v>
      </c>
      <c r="G14" s="60">
        <v>390.2</v>
      </c>
      <c r="H14" s="37"/>
    </row>
    <row r="15" spans="1:9" ht="25.5" customHeight="1">
      <c r="A15" s="16" t="s">
        <v>38</v>
      </c>
      <c r="B15" s="15" t="s">
        <v>17</v>
      </c>
      <c r="C15" s="33" t="s">
        <v>59</v>
      </c>
      <c r="D15" s="66">
        <v>1301.9000000000001</v>
      </c>
      <c r="E15" s="53">
        <f t="shared" si="0"/>
        <v>1208.2</v>
      </c>
      <c r="F15" s="66"/>
      <c r="G15" s="66">
        <v>93.7</v>
      </c>
      <c r="H15" s="37"/>
    </row>
    <row r="16" spans="1:9" ht="25.5">
      <c r="A16" s="16" t="s">
        <v>39</v>
      </c>
      <c r="B16" s="15" t="s">
        <v>28</v>
      </c>
      <c r="C16" s="33" t="s">
        <v>118</v>
      </c>
      <c r="D16" s="66">
        <v>4183.5</v>
      </c>
      <c r="E16" s="53">
        <f t="shared" si="0"/>
        <v>2437.5</v>
      </c>
      <c r="F16" s="66">
        <v>151.5</v>
      </c>
      <c r="G16" s="66">
        <v>1746</v>
      </c>
      <c r="H16" s="37"/>
    </row>
    <row r="17" spans="1:8">
      <c r="A17" s="16" t="s">
        <v>40</v>
      </c>
      <c r="B17" s="12" t="s">
        <v>29</v>
      </c>
      <c r="C17" s="7" t="s">
        <v>31</v>
      </c>
      <c r="D17" s="57">
        <v>7500.7</v>
      </c>
      <c r="E17" s="53">
        <f t="shared" si="0"/>
        <v>278.09999999999945</v>
      </c>
      <c r="F17" s="57">
        <v>0.8</v>
      </c>
      <c r="G17" s="57">
        <v>7222.6</v>
      </c>
      <c r="H17" s="37"/>
    </row>
    <row r="18" spans="1:8">
      <c r="A18" s="6" t="s">
        <v>41</v>
      </c>
      <c r="B18" s="18"/>
      <c r="C18" s="34" t="s">
        <v>30</v>
      </c>
      <c r="D18" s="65">
        <f>SUM(D11:D17)</f>
        <v>38527.5</v>
      </c>
      <c r="E18" s="65">
        <f>SUM(E11:E17)</f>
        <v>28828.799999999999</v>
      </c>
      <c r="F18" s="65">
        <f>SUM(F11:F17)</f>
        <v>18060</v>
      </c>
      <c r="G18" s="65">
        <f>SUM(G11:G17)</f>
        <v>9698.7000000000007</v>
      </c>
      <c r="H18" s="37"/>
    </row>
    <row r="19" spans="1:8">
      <c r="A19" s="82" t="s">
        <v>128</v>
      </c>
      <c r="B19" s="82"/>
      <c r="C19" s="82"/>
      <c r="D19" s="82"/>
      <c r="E19" s="82"/>
      <c r="F19" s="82"/>
      <c r="G19" s="82"/>
      <c r="H19" s="82"/>
    </row>
    <row r="20" spans="1:8">
      <c r="A20" s="13"/>
      <c r="B20" s="13"/>
      <c r="C20" s="13"/>
      <c r="D20" s="13"/>
      <c r="E20" s="13"/>
      <c r="F20" s="13"/>
      <c r="G20" s="13"/>
    </row>
    <row r="21" spans="1:8">
      <c r="A21" s="13"/>
      <c r="B21" s="13"/>
      <c r="C21" s="13"/>
      <c r="D21" s="13"/>
      <c r="E21" s="13"/>
      <c r="F21" s="13"/>
      <c r="G21" s="13"/>
    </row>
    <row r="22" spans="1:8">
      <c r="A22" s="13"/>
      <c r="B22" s="13"/>
      <c r="C22" s="13"/>
      <c r="D22" s="13"/>
      <c r="E22" s="13"/>
      <c r="F22" s="13"/>
      <c r="G22" s="13"/>
    </row>
    <row r="23" spans="1:8">
      <c r="A23" s="13"/>
      <c r="B23" s="13"/>
      <c r="C23" s="13"/>
      <c r="D23" s="13"/>
      <c r="E23" s="13"/>
      <c r="F23" s="13"/>
      <c r="G23" s="13"/>
    </row>
    <row r="24" spans="1:8">
      <c r="A24" s="13"/>
      <c r="B24" s="13"/>
      <c r="C24" s="13"/>
      <c r="D24" s="13"/>
      <c r="E24" s="13"/>
      <c r="F24" s="13"/>
      <c r="G24" s="13"/>
    </row>
  </sheetData>
  <mergeCells count="12">
    <mergeCell ref="D5:E5"/>
    <mergeCell ref="F5:G5"/>
    <mergeCell ref="A3:G4"/>
    <mergeCell ref="A6:A9"/>
    <mergeCell ref="C6:C9"/>
    <mergeCell ref="A19:H19"/>
    <mergeCell ref="E7:G7"/>
    <mergeCell ref="E8:F8"/>
    <mergeCell ref="G8:G9"/>
    <mergeCell ref="D7:D9"/>
    <mergeCell ref="B6:B9"/>
    <mergeCell ref="D6:G6"/>
  </mergeCells>
  <phoneticPr fontId="4" type="noConversion"/>
  <pageMargins left="0.98425196850393704" right="0.39370078740157483" top="0.78740157480314965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pr.pajamos</vt:lpstr>
      <vt:lpstr>2 pr. asignav. valdytojus</vt:lpstr>
      <vt:lpstr>3 pr. bendros išlaidos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Prienai</dc:creator>
  <cp:lastModifiedBy>BiruteZvi</cp:lastModifiedBy>
  <cp:lastPrinted>2021-05-25T11:36:26Z</cp:lastPrinted>
  <dcterms:created xsi:type="dcterms:W3CDTF">2011-02-01T07:14:51Z</dcterms:created>
  <dcterms:modified xsi:type="dcterms:W3CDTF">2021-08-26T11:22:28Z</dcterms:modified>
</cp:coreProperties>
</file>